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050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E6" i="8"/>
  <c r="D6"/>
  <c r="G5" i="7"/>
  <c r="F5"/>
  <c r="E5"/>
  <c r="D5"/>
  <c r="E6" i="6"/>
  <c r="D6"/>
  <c r="E6" i="5"/>
  <c r="D6"/>
  <c r="F31" i="4"/>
  <c r="E31"/>
  <c r="D31"/>
  <c r="B3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H6" i="3"/>
  <c r="G6"/>
  <c r="F6"/>
  <c r="E6"/>
  <c r="D6"/>
  <c r="O6" i="2"/>
  <c r="N6"/>
  <c r="M6"/>
  <c r="L6"/>
  <c r="K6"/>
  <c r="J6"/>
  <c r="I6"/>
  <c r="H6"/>
  <c r="G6"/>
  <c r="F6"/>
  <c r="E6"/>
  <c r="D6"/>
  <c r="D31" i="1"/>
  <c r="B31"/>
  <c r="B30"/>
  <c r="B29"/>
  <c r="B28"/>
  <c r="D27"/>
  <c r="B27"/>
  <c r="D26"/>
  <c r="B26"/>
  <c r="B15"/>
  <c r="B14"/>
  <c r="B13"/>
  <c r="B12"/>
  <c r="B11"/>
  <c r="D10"/>
  <c r="C10"/>
  <c r="B10"/>
  <c r="D9"/>
  <c r="C9"/>
  <c r="B9"/>
  <c r="D8"/>
  <c r="C8"/>
  <c r="B8"/>
  <c r="D7"/>
  <c r="C7"/>
  <c r="B7"/>
  <c r="D6"/>
  <c r="C6"/>
</calcChain>
</file>

<file path=xl/sharedStrings.xml><?xml version="1.0" encoding="utf-8"?>
<sst xmlns="http://schemas.openxmlformats.org/spreadsheetml/2006/main" count="282" uniqueCount="173">
  <si>
    <t>收支预算总表</t>
  </si>
  <si>
    <t>单位名称：国家现代农业示范区管委会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</si>
  <si>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</si>
  <si>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</si>
  <si>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</si>
  <si>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</si>
  <si>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</si>
  <si>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</si>
  <si>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</si>
  <si>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</si>
  <si>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</si>
  <si>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</si>
  <si>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</si>
  <si>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</si>
  <si>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</si>
  <si>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</si>
  <si>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</si>
  <si>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</si>
  <si>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</si>
  <si>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</si>
  <si>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</si>
  <si>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</si>
  <si>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</si>
  <si>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</si>
  <si>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</si>
  <si>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</si>
  <si>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</si>
  <si>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</si>
  <si>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</si>
  <si>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</si>
  <si>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</si>
  <si>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</si>
  <si>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</si>
  <si>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</si>
  <si>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</si>
  <si>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</si>
  <si>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</si>
  <si>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</si>
  <si>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</si>
  <si>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</si>
  <si>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</si>
  <si>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</si>
  <si>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</si>
  <si>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</si>
  <si>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</si>
  <si>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</si>
  <si>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213</t>
  </si>
  <si>
    <t>农林水支出</t>
  </si>
  <si>
    <t xml:space="preserve">  01</t>
  </si>
  <si>
    <t xml:space="preserve">  农业</t>
  </si>
  <si>
    <t xml:space="preserve">    2130101</t>
  </si>
  <si>
    <t xml:space="preserve">    行政运行（农业）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</si>
  <si>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</si>
  <si>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</si>
  <si>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</si>
  <si>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</si>
  <si>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</si>
  <si>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</si>
  <si>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</si>
  <si>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</si>
  <si>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</si>
  <si>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</si>
  <si>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</si>
  <si>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</si>
  <si>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</si>
  <si>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</si>
  <si>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</si>
  <si>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209</t>
  </si>
  <si>
    <t>社会保险基金支出</t>
  </si>
  <si>
    <t xml:space="preserve">  03</t>
  </si>
  <si>
    <t xml:space="preserve">  城镇职工基本医疗保险基金支出</t>
  </si>
  <si>
    <t xml:space="preserve">    2090301</t>
  </si>
  <si>
    <t xml:space="preserve">    城镇职工基本医疗保险统筹基金</t>
  </si>
  <si>
    <t xml:space="preserve">  07</t>
  </si>
  <si>
    <t xml:space="preserve">  城镇居民基本医疗保险基金支出</t>
  </si>
  <si>
    <t xml:space="preserve">    2090702</t>
  </si>
  <si>
    <t xml:space="preserve">    大病医疗保险支出</t>
  </si>
  <si>
    <t xml:space="preserve">    2130102</t>
  </si>
  <si>
    <t xml:space="preserve">    一般行政管理事务（农业）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</si>
  <si>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</si>
  <si>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</si>
  <si>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</si>
  <si>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</si>
  <si>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</si>
  <si>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</si>
  <si>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</si>
  <si>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</si>
  <si>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</si>
  <si>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</si>
  <si>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</si>
  <si>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</si>
  <si>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</si>
  <si>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</si>
  <si>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</si>
  <si>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</si>
  <si>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</si>
  <si>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</si>
  <si>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</si>
  <si>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</si>
  <si>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</si>
  <si>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</si>
  <si>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</si>
  <si>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301301010101</t>
  </si>
  <si>
    <t xml:space="preserve">    职务（机关工人岗位）工资</t>
  </si>
  <si>
    <t xml:space="preserve">    301301010102</t>
  </si>
  <si>
    <t xml:space="preserve">    级别（机关工人技术等级）工资</t>
  </si>
  <si>
    <t xml:space="preserve">  津补贴</t>
  </si>
  <si>
    <t xml:space="preserve">    301301020201</t>
  </si>
  <si>
    <t xml:space="preserve">    事业单位统一津补贴(工资福利支出)</t>
  </si>
  <si>
    <t xml:space="preserve">    301301020307</t>
  </si>
  <si>
    <t xml:space="preserve">    其他特殊岗位津贴(工资福利支出)</t>
  </si>
  <si>
    <t xml:space="preserve">  社会保障缴费</t>
  </si>
  <si>
    <t xml:space="preserve">    3013010501</t>
  </si>
  <si>
    <t xml:space="preserve">    养老保险(工资福利支出)</t>
  </si>
  <si>
    <t xml:space="preserve">    3013010503</t>
  </si>
  <si>
    <t xml:space="preserve">    医疗保险(工资福利支出)</t>
  </si>
  <si>
    <t xml:space="preserve">  年终一次性奖金</t>
  </si>
  <si>
    <t xml:space="preserve">    3013010701</t>
  </si>
  <si>
    <t xml:space="preserve">    年终一次性奖金</t>
  </si>
  <si>
    <t xml:space="preserve">  08</t>
  </si>
  <si>
    <t xml:space="preserve">  独生子女保健费</t>
  </si>
  <si>
    <t xml:space="preserve">    3013010801</t>
  </si>
  <si>
    <t xml:space="preserve">    独生子女费</t>
  </si>
  <si>
    <t xml:space="preserve">  99</t>
  </si>
  <si>
    <t xml:space="preserve">  其他工资福利支出</t>
  </si>
  <si>
    <t xml:space="preserve">    3013019904</t>
  </si>
  <si>
    <t xml:space="preserve">    职工福利(工资福利支出)</t>
  </si>
  <si>
    <t>302</t>
  </si>
  <si>
    <t>商品和服务支出</t>
  </si>
  <si>
    <t xml:space="preserve">  办公费(商品和服务支出)</t>
  </si>
  <si>
    <t xml:space="preserve">    30130201</t>
  </si>
  <si>
    <t xml:space="preserve">    办公费(商品和服务支出)</t>
  </si>
  <si>
    <t xml:space="preserve">  06</t>
  </si>
  <si>
    <t xml:space="preserve">  公务用车运行维护费(商品和服务支出)</t>
  </si>
  <si>
    <t xml:space="preserve">    30130206</t>
  </si>
  <si>
    <t xml:space="preserve">    公务用车运行维护费(商品和服务支出)</t>
  </si>
  <si>
    <t xml:space="preserve">  16</t>
  </si>
  <si>
    <t xml:space="preserve">  公务接待费(商品和服务支出)</t>
  </si>
  <si>
    <t xml:space="preserve">    30130216</t>
  </si>
  <si>
    <t xml:space="preserve">    公务接待费(商品和服务支出)</t>
  </si>
  <si>
    <t>303</t>
  </si>
  <si>
    <t>对个人和家庭的补助</t>
  </si>
  <si>
    <t xml:space="preserve">  退休费</t>
  </si>
  <si>
    <t xml:space="preserve">    3013030214</t>
  </si>
  <si>
    <t xml:space="preserve">    退休生活补贴(对个人和家庭的补助)</t>
  </si>
  <si>
    <t xml:space="preserve">  12</t>
  </si>
  <si>
    <t xml:space="preserve">  住房公积金(对个人和家庭的补助)</t>
  </si>
  <si>
    <t xml:space="preserve">    30130312</t>
  </si>
  <si>
    <t xml:space="preserve">    住房公积金(对个人和家庭的补助)</t>
  </si>
  <si>
    <t xml:space="preserve">  离退休人员交通费</t>
  </si>
  <si>
    <t xml:space="preserve">    30130316</t>
  </si>
  <si>
    <t xml:space="preserve">    离退休人员交通费</t>
  </si>
  <si>
    <t xml:space="preserve">  18</t>
  </si>
  <si>
    <t xml:space="preserve">  高温津贴</t>
  </si>
  <si>
    <t xml:space="preserve">    30130318</t>
  </si>
  <si>
    <t xml:space="preserve">    高温津贴</t>
  </si>
  <si>
    <t xml:space="preserve">  19</t>
  </si>
  <si>
    <t xml:space="preserve">  取暖费</t>
  </si>
  <si>
    <t xml:space="preserve">    30130319</t>
  </si>
  <si>
    <t xml:space="preserve">    取暖费</t>
  </si>
  <si>
    <t xml:space="preserve">  其他对个人和家庭补助支出(对个人和家庭的补助)</t>
  </si>
  <si>
    <t xml:space="preserve">    30130399</t>
  </si>
  <si>
    <t xml:space="preserve">    其他对个人和家庭补助支出(对个人和家庭的补助)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</si>
  <si>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</si>
  <si>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</si>
  <si>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</si>
  <si>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</si>
  <si>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</si>
  <si>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</si>
  <si>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</si>
  <si>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312001</t>
  </si>
  <si>
    <t>国家现代农业示范区管委会</t>
  </si>
  <si>
    <t>政府性基金预算支出表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</si>
</sst>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0" fontId="1" fillId="0" borderId="1" xfId="0" applyNumberFormat="1" applyFont="1" applyFill="1" applyBorder="1" applyAlignment="1" applyProtection="1">
      <alignment horizontal="right" vertical="center" wrapText="1"/>
    </xf>
    <xf numFmtId="40" fontId="1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37" fontId="3" fillId="0" borderId="9" xfId="0" applyNumberFormat="1" applyFont="1" applyFill="1" applyBorder="1" applyAlignment="1" applyProtection="1">
      <alignment horizontal="center" vertical="center" wrapText="1"/>
    </xf>
    <xf numFmtId="37" fontId="3" fillId="0" borderId="6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0" fontId="0" fillId="0" borderId="1" xfId="0" applyNumberFormat="1" applyFont="1" applyFill="1" applyBorder="1" applyAlignment="1" applyProtection="1">
      <alignment horizontal="right" vertical="center" wrapText="1"/>
    </xf>
    <xf numFmtId="40" fontId="0" fillId="0" borderId="4" xfId="0" applyNumberFormat="1" applyFont="1" applyFill="1" applyBorder="1" applyAlignment="1" applyProtection="1">
      <alignment horizontal="right" vertical="center" wrapText="1"/>
    </xf>
    <xf numFmtId="40" fontId="0" fillId="0" borderId="3" xfId="0" applyNumberFormat="1" applyFont="1" applyFill="1" applyBorder="1" applyAlignment="1" applyProtection="1">
      <alignment horizontal="right" vertical="center" wrapText="1"/>
    </xf>
    <xf numFmtId="4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ill="1" applyBorder="1" applyAlignment="1" applyProtection="1">
      <alignment horizontal="left" vertical="center" wrapText="1"/>
    </xf>
    <xf numFmtId="0" fontId="3" fillId="0" borderId="0" xfId="0" applyFont="1" applyAlignment="1"/>
    <xf numFmtId="0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4" xfId="0" applyNumberFormat="1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0" fontId="3" fillId="0" borderId="3" xfId="0" applyNumberFormat="1" applyFont="1" applyFill="1" applyBorder="1" applyAlignment="1" applyProtection="1">
      <alignment horizontal="right" vertical="center" wrapText="1"/>
    </xf>
    <xf numFmtId="40" fontId="3" fillId="0" borderId="2" xfId="0" applyNumberFormat="1" applyFont="1" applyFill="1" applyBorder="1" applyAlignment="1" applyProtection="1">
      <alignment horizontal="right" vertical="center" wrapText="1"/>
    </xf>
    <xf numFmtId="4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/>
    <xf numFmtId="40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/>
    <xf numFmtId="40" fontId="3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0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Continuous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3" fillId="0" borderId="2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&#23433;&#20840;&#27983;&#35272;&#22120;&#19979;&#36733;\2018&#39044;&#31639;&#20844;&#2432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预算支出表"/>
      <sheetName val="收入－1"/>
      <sheetName val="支出－1"/>
      <sheetName val="财拨"/>
      <sheetName val="财拨－结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H7">
            <v>1449098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</sheetData>
      <sheetData sheetId="10" refreshError="1">
        <row r="6">
          <cell r="A6" t="str">
            <v>合计</v>
          </cell>
          <cell r="B6">
            <v>1449098</v>
          </cell>
        </row>
        <row r="7">
          <cell r="A7" t="str">
            <v>社会保障和就业支出</v>
          </cell>
          <cell r="B7">
            <v>201069</v>
          </cell>
        </row>
        <row r="8">
          <cell r="A8" t="str">
            <v>社会保险基金支出</v>
          </cell>
          <cell r="B8">
            <v>63261</v>
          </cell>
        </row>
        <row r="9">
          <cell r="A9" t="str">
            <v>农林水支出</v>
          </cell>
          <cell r="B9">
            <v>1093183</v>
          </cell>
        </row>
        <row r="10">
          <cell r="A10" t="str">
            <v>住房保障支出</v>
          </cell>
          <cell r="B10">
            <v>91585</v>
          </cell>
        </row>
      </sheetData>
      <sheetData sheetId="11" refreshError="1">
        <row r="6">
          <cell r="B6">
            <v>1449098</v>
          </cell>
          <cell r="C6">
            <v>1449098</v>
          </cell>
          <cell r="D6">
            <v>0</v>
          </cell>
        </row>
        <row r="7">
          <cell r="A7" t="str">
            <v>社会保障和就业支出</v>
          </cell>
          <cell r="B7">
            <v>201069</v>
          </cell>
          <cell r="C7">
            <v>201069</v>
          </cell>
          <cell r="D7">
            <v>0</v>
          </cell>
        </row>
        <row r="8">
          <cell r="A8" t="str">
            <v>社会保险基金支出</v>
          </cell>
          <cell r="B8">
            <v>63261</v>
          </cell>
          <cell r="C8">
            <v>63261</v>
          </cell>
          <cell r="D8">
            <v>0</v>
          </cell>
        </row>
        <row r="9">
          <cell r="A9" t="str">
            <v>农林水支出</v>
          </cell>
          <cell r="B9">
            <v>1093183</v>
          </cell>
          <cell r="C9">
            <v>1093183</v>
          </cell>
          <cell r="D9">
            <v>0</v>
          </cell>
        </row>
        <row r="10">
          <cell r="A10" t="str">
            <v>住房保障支出</v>
          </cell>
          <cell r="B10">
            <v>91585</v>
          </cell>
          <cell r="C10">
            <v>91585</v>
          </cell>
          <cell r="D10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A3" sqref="A3:B3"/>
    </sheetView>
  </sheetViews>
  <sheetFormatPr defaultColWidth="9" defaultRowHeight="13.5"/>
  <cols>
    <col min="1" max="1" width="25.5" customWidth="1"/>
    <col min="2" max="2" width="16.25" customWidth="1"/>
    <col min="3" max="3" width="20.625" customWidth="1"/>
    <col min="4" max="4" width="18" customWidth="1"/>
  </cols>
  <sheetData>
    <row r="1" spans="1:4">
      <c r="A1" s="79"/>
      <c r="B1" s="79"/>
      <c r="C1" s="79"/>
      <c r="D1" s="49"/>
    </row>
    <row r="2" spans="1:4" ht="25.5">
      <c r="A2" s="85" t="s">
        <v>0</v>
      </c>
      <c r="B2" s="85"/>
      <c r="C2" s="85"/>
      <c r="D2" s="85"/>
    </row>
    <row r="3" spans="1:4" ht="21.75" customHeight="1">
      <c r="A3" s="86" t="s">
        <v>1</v>
      </c>
      <c r="B3" s="86"/>
      <c r="C3" s="46"/>
      <c r="D3" s="50" t="s">
        <v>2</v>
      </c>
    </row>
    <row r="4" spans="1:4" ht="21.75" customHeight="1">
      <c r="A4" s="51" t="s">
        <v>3</v>
      </c>
      <c r="B4" s="80"/>
      <c r="C4" s="32" t="s">
        <v>4</v>
      </c>
      <c r="D4" s="34"/>
    </row>
    <row r="5" spans="1:4" ht="21.75" customHeight="1">
      <c r="A5" s="35" t="s">
        <v>5</v>
      </c>
      <c r="B5" s="38" t="s">
        <v>6</v>
      </c>
      <c r="C5" s="81" t="s">
        <v>7</v>
      </c>
      <c r="D5" s="81" t="s">
        <v>6</v>
      </c>
    </row>
    <row r="6" spans="1:4" ht="21.75" customHeight="1">
      <c r="A6" s="82" t="s">
        <v>8</v>
      </c>
      <c r="B6" s="53">
        <v>1449098</v>
      </c>
      <c r="C6" s="83" t="str">
        <f>'[1]支出－1'!A6</f>
        <v>合计</v>
      </c>
      <c r="D6" s="45">
        <f>'[1]支出－1'!B6</f>
        <v>1449098</v>
      </c>
    </row>
    <row r="7" spans="1:4" ht="21.75" customHeight="1">
      <c r="A7" s="52" t="s">
        <v>9</v>
      </c>
      <c r="B7" s="84">
        <f>'[1]收入－1'!H7</f>
        <v>1449098</v>
      </c>
      <c r="C7" s="54" t="str">
        <f>'[1]支出－1'!A7</f>
        <v>社会保障和就业支出</v>
      </c>
      <c r="D7" s="45">
        <f>'[1]支出－1'!B7</f>
        <v>201069</v>
      </c>
    </row>
    <row r="8" spans="1:4" ht="21.75" customHeight="1">
      <c r="A8" s="52" t="s">
        <v>10</v>
      </c>
      <c r="B8" s="53">
        <f>'[1]收入－1'!I7</f>
        <v>0</v>
      </c>
      <c r="C8" s="54" t="str">
        <f>'[1]支出－1'!A8</f>
        <v>社会保险基金支出</v>
      </c>
      <c r="D8" s="45">
        <f>'[1]支出－1'!B8</f>
        <v>63261</v>
      </c>
    </row>
    <row r="9" spans="1:4" ht="21.75" customHeight="1">
      <c r="A9" s="52" t="s">
        <v>11</v>
      </c>
      <c r="B9" s="53">
        <f>'[1]收入－1'!J7</f>
        <v>0</v>
      </c>
      <c r="C9" s="54" t="str">
        <f>'[1]支出－1'!A9</f>
        <v>农林水支出</v>
      </c>
      <c r="D9" s="45">
        <f>'[1]支出－1'!B9</f>
        <v>1093183</v>
      </c>
    </row>
    <row r="10" spans="1:4" ht="21.75" customHeight="1">
      <c r="A10" s="52" t="s">
        <v>12</v>
      </c>
      <c r="B10" s="53">
        <f>'[1]收入－1'!K7</f>
        <v>0</v>
      </c>
      <c r="C10" s="54" t="str">
        <f>'[1]支出－1'!A10</f>
        <v>住房保障支出</v>
      </c>
      <c r="D10" s="45">
        <f>'[1]支出－1'!B10</f>
        <v>91585</v>
      </c>
    </row>
    <row r="11" spans="1:4" ht="21.75" customHeight="1">
      <c r="A11" s="52" t="s">
        <v>13</v>
      </c>
      <c r="B11" s="53">
        <f>'[1]收入－1'!L7</f>
        <v>0</v>
      </c>
      <c r="C11" s="54">
        <v>0</v>
      </c>
      <c r="D11" s="54">
        <v>0</v>
      </c>
    </row>
    <row r="12" spans="1:4" ht="21.75" customHeight="1">
      <c r="A12" s="52" t="s">
        <v>14</v>
      </c>
      <c r="B12" s="53">
        <f>'[1]收入－1'!M7</f>
        <v>0</v>
      </c>
      <c r="C12" s="54">
        <v>0</v>
      </c>
      <c r="D12" s="54">
        <v>0</v>
      </c>
    </row>
    <row r="13" spans="1:4" ht="21.75" customHeight="1">
      <c r="A13" s="52" t="s">
        <v>15</v>
      </c>
      <c r="B13" s="53">
        <f>'[1]收入－1'!N7</f>
        <v>0</v>
      </c>
      <c r="C13" s="54">
        <v>0</v>
      </c>
      <c r="D13" s="54">
        <v>0</v>
      </c>
    </row>
    <row r="14" spans="1:4" ht="21.75" customHeight="1">
      <c r="A14" s="52" t="s">
        <v>16</v>
      </c>
      <c r="B14" s="53">
        <f>'[1]收入－1'!O7</f>
        <v>0</v>
      </c>
      <c r="C14" s="54">
        <v>0</v>
      </c>
      <c r="D14" s="54">
        <v>0</v>
      </c>
    </row>
    <row r="15" spans="1:4" ht="21.75" customHeight="1">
      <c r="A15" s="52" t="s">
        <v>17</v>
      </c>
      <c r="B15" s="53">
        <f>'[1]收入－1'!P7</f>
        <v>0</v>
      </c>
      <c r="C15" s="54">
        <v>0</v>
      </c>
      <c r="D15" s="54">
        <v>0</v>
      </c>
    </row>
    <row r="16" spans="1:4" ht="21.75" customHeight="1">
      <c r="A16" s="52"/>
      <c r="B16" s="53"/>
      <c r="C16" s="54">
        <v>0</v>
      </c>
      <c r="D16" s="54">
        <v>0</v>
      </c>
    </row>
    <row r="17" spans="1:4" ht="21.75" customHeight="1">
      <c r="A17" s="52"/>
      <c r="B17" s="45"/>
      <c r="C17" s="54">
        <v>0</v>
      </c>
      <c r="D17" s="54">
        <v>0</v>
      </c>
    </row>
    <row r="18" spans="1:4" ht="21.75" customHeight="1">
      <c r="A18" s="52"/>
      <c r="B18" s="45"/>
      <c r="C18" s="54">
        <v>0</v>
      </c>
      <c r="D18" s="54">
        <v>0</v>
      </c>
    </row>
    <row r="19" spans="1:4" ht="21.75" customHeight="1">
      <c r="A19" s="56"/>
      <c r="B19" s="45"/>
      <c r="C19" s="54">
        <v>0</v>
      </c>
      <c r="D19" s="54">
        <v>0</v>
      </c>
    </row>
    <row r="20" spans="1:4" ht="21.75" customHeight="1">
      <c r="A20" s="52"/>
      <c r="B20" s="57"/>
      <c r="C20" s="54">
        <v>0</v>
      </c>
      <c r="D20" s="54">
        <v>0</v>
      </c>
    </row>
    <row r="21" spans="1:4" ht="21.75" customHeight="1">
      <c r="A21" s="52"/>
      <c r="B21" s="57"/>
      <c r="C21" s="54">
        <v>0</v>
      </c>
      <c r="D21" s="54">
        <v>0</v>
      </c>
    </row>
    <row r="22" spans="1:4" ht="21.75" customHeight="1">
      <c r="A22" s="52"/>
      <c r="B22" s="57"/>
      <c r="C22" s="54">
        <v>0</v>
      </c>
      <c r="D22" s="54">
        <v>0</v>
      </c>
    </row>
    <row r="23" spans="1:4" ht="21.75" customHeight="1">
      <c r="A23" s="52"/>
      <c r="B23" s="57"/>
      <c r="C23" s="54">
        <v>0</v>
      </c>
      <c r="D23" s="54">
        <v>0</v>
      </c>
    </row>
    <row r="24" spans="1:4" ht="21.75" customHeight="1">
      <c r="A24" s="52"/>
      <c r="B24" s="57"/>
      <c r="C24" s="54">
        <v>0</v>
      </c>
      <c r="D24" s="54">
        <v>0</v>
      </c>
    </row>
    <row r="25" spans="1:4" ht="21.75" customHeight="1">
      <c r="A25" s="52"/>
      <c r="B25" s="57"/>
      <c r="C25" s="54">
        <v>0</v>
      </c>
      <c r="D25" s="54">
        <v>0</v>
      </c>
    </row>
    <row r="26" spans="1:4" ht="21.75" customHeight="1">
      <c r="A26" s="60" t="s">
        <v>18</v>
      </c>
      <c r="B26" s="57">
        <f>SUM(B6,B11,B12,B13,B14,B15)</f>
        <v>1449098</v>
      </c>
      <c r="C26" s="60" t="s">
        <v>19</v>
      </c>
      <c r="D26" s="57">
        <f>'[1]支出－1'!B6</f>
        <v>1449098</v>
      </c>
    </row>
    <row r="27" spans="1:4" ht="21.75" customHeight="1">
      <c r="A27" s="52" t="s">
        <v>20</v>
      </c>
      <c r="B27" s="45">
        <f>'[1]收入－1'!Q7</f>
        <v>0</v>
      </c>
      <c r="C27" s="52" t="s">
        <v>21</v>
      </c>
      <c r="D27" s="45">
        <f>B31-D26</f>
        <v>0</v>
      </c>
    </row>
    <row r="28" spans="1:4" ht="21.75" customHeight="1">
      <c r="A28" s="52" t="s">
        <v>22</v>
      </c>
      <c r="B28" s="59">
        <f>SUM(B29,B30)</f>
        <v>0</v>
      </c>
      <c r="C28" s="56"/>
      <c r="D28" s="57"/>
    </row>
    <row r="29" spans="1:4" ht="21.75" customHeight="1">
      <c r="A29" s="52" t="s">
        <v>23</v>
      </c>
      <c r="B29" s="45">
        <f>'[1]收入－1'!R7</f>
        <v>0</v>
      </c>
      <c r="C29" s="56"/>
      <c r="D29" s="57"/>
    </row>
    <row r="30" spans="1:4" ht="21.75" customHeight="1">
      <c r="A30" s="52" t="s">
        <v>24</v>
      </c>
      <c r="B30" s="45">
        <f>'[1]收入－1'!S7</f>
        <v>0</v>
      </c>
      <c r="C30" s="56"/>
      <c r="D30" s="57"/>
    </row>
    <row r="31" spans="1:4" ht="21.75" customHeight="1">
      <c r="A31" s="60" t="s">
        <v>25</v>
      </c>
      <c r="B31" s="61">
        <f>SUM(B26,B27,B28)</f>
        <v>1449098</v>
      </c>
      <c r="C31" s="60" t="s">
        <v>26</v>
      </c>
      <c r="D31" s="57">
        <f>SUM(D26,D27)</f>
        <v>1449098</v>
      </c>
    </row>
  </sheetData>
  <mergeCells count="2">
    <mergeCell ref="A2:D2"/>
    <mergeCell ref="A3:B3"/>
  </mergeCells>
  <phoneticPr fontId="7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M3" sqref="M3:O3"/>
    </sheetView>
  </sheetViews>
  <sheetFormatPr defaultColWidth="9" defaultRowHeight="13.5"/>
  <cols>
    <col min="1" max="1" width="14.5" customWidth="1"/>
    <col min="2" max="2" width="20" customWidth="1"/>
    <col min="3" max="5" width="14.75" customWidth="1"/>
    <col min="6" max="15" width="5" customWidth="1"/>
  </cols>
  <sheetData>
    <row r="1" spans="1: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6.5" customHeight="1">
      <c r="A3" s="88" t="s">
        <v>1</v>
      </c>
      <c r="B3" s="88"/>
      <c r="C3" s="15"/>
      <c r="D3" s="15"/>
      <c r="E3" s="15"/>
      <c r="F3" s="15"/>
      <c r="G3" s="15"/>
      <c r="H3" s="15"/>
      <c r="I3" s="15"/>
      <c r="J3" s="15"/>
      <c r="K3" s="15"/>
      <c r="L3" s="15"/>
      <c r="M3" s="89" t="s">
        <v>2</v>
      </c>
      <c r="N3" s="89"/>
      <c r="O3" s="90"/>
    </row>
    <row r="4" spans="1:15" ht="34.5" customHeight="1">
      <c r="A4" s="67" t="s">
        <v>28</v>
      </c>
      <c r="B4" s="68"/>
      <c r="C4" s="91" t="s">
        <v>29</v>
      </c>
      <c r="D4" s="67" t="s">
        <v>30</v>
      </c>
      <c r="E4" s="69"/>
      <c r="F4" s="69"/>
      <c r="G4" s="69"/>
      <c r="H4" s="69"/>
      <c r="I4" s="93" t="s">
        <v>31</v>
      </c>
      <c r="J4" s="93" t="s">
        <v>32</v>
      </c>
      <c r="K4" s="93" t="s">
        <v>33</v>
      </c>
      <c r="L4" s="93" t="s">
        <v>34</v>
      </c>
      <c r="M4" s="93" t="s">
        <v>35</v>
      </c>
      <c r="N4" s="93" t="s">
        <v>36</v>
      </c>
      <c r="O4" s="94" t="s">
        <v>37</v>
      </c>
    </row>
    <row r="5" spans="1:15" ht="95.25" customHeight="1">
      <c r="A5" s="70" t="s">
        <v>38</v>
      </c>
      <c r="B5" s="70" t="s">
        <v>39</v>
      </c>
      <c r="C5" s="92"/>
      <c r="D5" s="71" t="s">
        <v>40</v>
      </c>
      <c r="E5" s="72" t="s">
        <v>41</v>
      </c>
      <c r="F5" s="73" t="s">
        <v>42</v>
      </c>
      <c r="G5" s="73" t="s">
        <v>43</v>
      </c>
      <c r="H5" s="74" t="s">
        <v>44</v>
      </c>
      <c r="I5" s="93"/>
      <c r="J5" s="93"/>
      <c r="K5" s="93"/>
      <c r="L5" s="93"/>
      <c r="M5" s="93"/>
      <c r="N5" s="93"/>
      <c r="O5" s="95"/>
    </row>
    <row r="6" spans="1:15" ht="16.5" customHeight="1">
      <c r="A6" s="75" t="s">
        <v>45</v>
      </c>
      <c r="B6" s="75" t="s">
        <v>45</v>
      </c>
      <c r="C6" s="76">
        <v>1</v>
      </c>
      <c r="D6" s="77">
        <f t="shared" ref="D6:O6" si="0">C6+1</f>
        <v>2</v>
      </c>
      <c r="E6" s="77">
        <f t="shared" si="0"/>
        <v>3</v>
      </c>
      <c r="F6" s="77">
        <f t="shared" si="0"/>
        <v>4</v>
      </c>
      <c r="G6" s="77">
        <f t="shared" si="0"/>
        <v>5</v>
      </c>
      <c r="H6" s="77">
        <f t="shared" si="0"/>
        <v>6</v>
      </c>
      <c r="I6" s="77">
        <f t="shared" si="0"/>
        <v>7</v>
      </c>
      <c r="J6" s="77">
        <f t="shared" si="0"/>
        <v>8</v>
      </c>
      <c r="K6" s="77">
        <f t="shared" si="0"/>
        <v>9</v>
      </c>
      <c r="L6" s="77">
        <f t="shared" si="0"/>
        <v>10</v>
      </c>
      <c r="M6" s="77">
        <f t="shared" si="0"/>
        <v>11</v>
      </c>
      <c r="N6" s="77">
        <f t="shared" si="0"/>
        <v>12</v>
      </c>
      <c r="O6" s="77">
        <f t="shared" si="0"/>
        <v>13</v>
      </c>
    </row>
    <row r="7" spans="1:15" ht="16.5" customHeight="1">
      <c r="A7" s="24"/>
      <c r="B7" s="78" t="s">
        <v>29</v>
      </c>
      <c r="C7" s="27"/>
      <c r="D7" s="25">
        <v>1449098</v>
      </c>
      <c r="E7" s="26"/>
      <c r="F7" s="27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5">
        <v>0</v>
      </c>
    </row>
    <row r="8" spans="1:15" ht="16.5" customHeight="1">
      <c r="A8" s="24" t="s">
        <v>46</v>
      </c>
      <c r="B8" s="78" t="s">
        <v>47</v>
      </c>
      <c r="C8" s="27"/>
      <c r="D8" s="25">
        <v>1449098</v>
      </c>
      <c r="E8" s="26"/>
      <c r="F8" s="27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5">
        <v>0</v>
      </c>
    </row>
    <row r="9" spans="1:15" ht="16.5" customHeight="1">
      <c r="A9" s="24" t="s">
        <v>48</v>
      </c>
      <c r="B9" s="78" t="s">
        <v>49</v>
      </c>
      <c r="C9" s="27"/>
      <c r="D9" s="25">
        <v>1449098</v>
      </c>
      <c r="E9" s="26"/>
      <c r="F9" s="27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5">
        <v>0</v>
      </c>
    </row>
    <row r="10" spans="1:15" ht="16.5" customHeight="1">
      <c r="A10" s="24" t="s">
        <v>50</v>
      </c>
      <c r="B10" s="78" t="s">
        <v>51</v>
      </c>
      <c r="C10" s="27">
        <v>1449098</v>
      </c>
      <c r="D10" s="25">
        <v>1449098</v>
      </c>
      <c r="E10" s="26">
        <v>1449098</v>
      </c>
      <c r="F10" s="27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5">
        <v>0</v>
      </c>
    </row>
  </sheetData>
  <mergeCells count="11">
    <mergeCell ref="A2:O2"/>
    <mergeCell ref="A3:B3"/>
    <mergeCell ref="M3:O3"/>
    <mergeCell ref="C4:C5"/>
    <mergeCell ref="I4:I5"/>
    <mergeCell ref="J4:J5"/>
    <mergeCell ref="K4:K5"/>
    <mergeCell ref="L4:L5"/>
    <mergeCell ref="M4:M5"/>
    <mergeCell ref="N4:N5"/>
    <mergeCell ref="O4:O5"/>
  </mergeCells>
  <phoneticPr fontId="7" type="noConversion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3" sqref="H3"/>
    </sheetView>
  </sheetViews>
  <sheetFormatPr defaultColWidth="9" defaultRowHeight="13.5"/>
  <cols>
    <col min="1" max="1" width="12" customWidth="1"/>
    <col min="2" max="2" width="34" customWidth="1"/>
    <col min="3" max="8" width="13.25" customWidth="1"/>
  </cols>
  <sheetData>
    <row r="1" spans="1:8">
      <c r="A1" s="46"/>
      <c r="B1" s="30"/>
      <c r="C1" s="30"/>
      <c r="D1" s="30"/>
      <c r="E1" s="30"/>
      <c r="F1" s="30"/>
      <c r="G1" s="30"/>
      <c r="H1" s="64"/>
    </row>
    <row r="2" spans="1:8" ht="27">
      <c r="A2" s="96" t="s">
        <v>52</v>
      </c>
      <c r="B2" s="96"/>
      <c r="C2" s="96"/>
      <c r="D2" s="96"/>
      <c r="E2" s="96"/>
      <c r="F2" s="96"/>
      <c r="G2" s="96"/>
      <c r="H2" s="96"/>
    </row>
    <row r="3" spans="1:8" ht="20.25" customHeight="1">
      <c r="A3" s="86" t="s">
        <v>1</v>
      </c>
      <c r="B3" s="86"/>
      <c r="C3" s="30"/>
      <c r="D3" s="30"/>
      <c r="E3" s="30"/>
      <c r="F3" s="30"/>
      <c r="G3" s="30"/>
      <c r="H3" s="65" t="s">
        <v>2</v>
      </c>
    </row>
    <row r="4" spans="1:8" ht="20.25" customHeight="1">
      <c r="A4" s="31" t="s">
        <v>28</v>
      </c>
      <c r="B4" s="31"/>
      <c r="C4" s="97" t="s">
        <v>29</v>
      </c>
      <c r="D4" s="98" t="s">
        <v>53</v>
      </c>
      <c r="E4" s="99" t="s">
        <v>54</v>
      </c>
      <c r="F4" s="100" t="s">
        <v>55</v>
      </c>
      <c r="G4" s="101" t="s">
        <v>56</v>
      </c>
      <c r="H4" s="102" t="s">
        <v>57</v>
      </c>
    </row>
    <row r="5" spans="1:8" ht="20.25" customHeight="1">
      <c r="A5" s="35" t="s">
        <v>38</v>
      </c>
      <c r="B5" s="35" t="s">
        <v>58</v>
      </c>
      <c r="C5" s="97"/>
      <c r="D5" s="98"/>
      <c r="E5" s="99"/>
      <c r="F5" s="100"/>
      <c r="G5" s="101"/>
      <c r="H5" s="102"/>
    </row>
    <row r="6" spans="1:8" ht="20.25" customHeight="1">
      <c r="A6" s="39" t="s">
        <v>45</v>
      </c>
      <c r="B6" s="38" t="s">
        <v>45</v>
      </c>
      <c r="C6" s="38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</row>
    <row r="7" spans="1:8" ht="20.25" customHeight="1">
      <c r="A7" s="41"/>
      <c r="B7" s="41" t="s">
        <v>29</v>
      </c>
      <c r="C7" s="45">
        <v>1449098</v>
      </c>
      <c r="D7" s="43">
        <v>1259098</v>
      </c>
      <c r="E7" s="44">
        <v>190000</v>
      </c>
      <c r="F7" s="44">
        <v>0</v>
      </c>
      <c r="G7" s="45">
        <v>0</v>
      </c>
      <c r="H7" s="66">
        <v>0</v>
      </c>
    </row>
    <row r="8" spans="1:8" ht="20.25" customHeight="1">
      <c r="A8" s="41" t="s">
        <v>59</v>
      </c>
      <c r="B8" s="41" t="s">
        <v>60</v>
      </c>
      <c r="C8" s="45">
        <v>201069</v>
      </c>
      <c r="D8" s="43">
        <v>201069</v>
      </c>
      <c r="E8" s="44">
        <v>0</v>
      </c>
      <c r="F8" s="44">
        <v>0</v>
      </c>
      <c r="G8" s="45">
        <v>0</v>
      </c>
      <c r="H8" s="66">
        <v>0</v>
      </c>
    </row>
    <row r="9" spans="1:8" ht="20.25" customHeight="1">
      <c r="A9" s="41" t="s">
        <v>61</v>
      </c>
      <c r="B9" s="41" t="s">
        <v>62</v>
      </c>
      <c r="C9" s="45">
        <v>201069</v>
      </c>
      <c r="D9" s="43">
        <v>201069</v>
      </c>
      <c r="E9" s="44">
        <v>0</v>
      </c>
      <c r="F9" s="44">
        <v>0</v>
      </c>
      <c r="G9" s="45">
        <v>0</v>
      </c>
      <c r="H9" s="66">
        <v>0</v>
      </c>
    </row>
    <row r="10" spans="1:8" ht="20.25" customHeight="1">
      <c r="A10" s="41" t="s">
        <v>63</v>
      </c>
      <c r="B10" s="41" t="s">
        <v>64</v>
      </c>
      <c r="C10" s="45">
        <v>41204</v>
      </c>
      <c r="D10" s="43">
        <v>41204</v>
      </c>
      <c r="E10" s="44">
        <v>0</v>
      </c>
      <c r="F10" s="44">
        <v>0</v>
      </c>
      <c r="G10" s="45">
        <v>0</v>
      </c>
      <c r="H10" s="66">
        <v>0</v>
      </c>
    </row>
    <row r="11" spans="1:8" ht="20.25" customHeight="1">
      <c r="A11" s="41" t="s">
        <v>65</v>
      </c>
      <c r="B11" s="41" t="s">
        <v>66</v>
      </c>
      <c r="C11" s="45">
        <v>159865</v>
      </c>
      <c r="D11" s="43">
        <v>159865</v>
      </c>
      <c r="E11" s="44">
        <v>0</v>
      </c>
      <c r="F11" s="44">
        <v>0</v>
      </c>
      <c r="G11" s="45">
        <v>0</v>
      </c>
      <c r="H11" s="66">
        <v>0</v>
      </c>
    </row>
    <row r="12" spans="1:8" ht="20.25" customHeight="1">
      <c r="A12" s="41" t="s">
        <v>67</v>
      </c>
      <c r="B12" s="41" t="s">
        <v>68</v>
      </c>
      <c r="C12" s="45">
        <v>63261</v>
      </c>
      <c r="D12" s="43">
        <v>63261</v>
      </c>
      <c r="E12" s="44">
        <v>0</v>
      </c>
      <c r="F12" s="44">
        <v>0</v>
      </c>
      <c r="G12" s="45">
        <v>0</v>
      </c>
      <c r="H12" s="66">
        <v>0</v>
      </c>
    </row>
    <row r="13" spans="1:8" ht="20.25" customHeight="1">
      <c r="A13" s="41" t="s">
        <v>69</v>
      </c>
      <c r="B13" s="41" t="s">
        <v>70</v>
      </c>
      <c r="C13" s="45">
        <v>61221</v>
      </c>
      <c r="D13" s="43">
        <v>61221</v>
      </c>
      <c r="E13" s="44">
        <v>0</v>
      </c>
      <c r="F13" s="44">
        <v>0</v>
      </c>
      <c r="G13" s="45">
        <v>0</v>
      </c>
      <c r="H13" s="66">
        <v>0</v>
      </c>
    </row>
    <row r="14" spans="1:8" ht="20.25" customHeight="1">
      <c r="A14" s="41" t="s">
        <v>71</v>
      </c>
      <c r="B14" s="41" t="s">
        <v>72</v>
      </c>
      <c r="C14" s="45">
        <v>61221</v>
      </c>
      <c r="D14" s="43">
        <v>61221</v>
      </c>
      <c r="E14" s="44">
        <v>0</v>
      </c>
      <c r="F14" s="44">
        <v>0</v>
      </c>
      <c r="G14" s="45">
        <v>0</v>
      </c>
      <c r="H14" s="66">
        <v>0</v>
      </c>
    </row>
    <row r="15" spans="1:8" ht="20.25" customHeight="1">
      <c r="A15" s="41" t="s">
        <v>73</v>
      </c>
      <c r="B15" s="41" t="s">
        <v>74</v>
      </c>
      <c r="C15" s="45">
        <v>2040</v>
      </c>
      <c r="D15" s="43">
        <v>2040</v>
      </c>
      <c r="E15" s="44">
        <v>0</v>
      </c>
      <c r="F15" s="44">
        <v>0</v>
      </c>
      <c r="G15" s="45">
        <v>0</v>
      </c>
      <c r="H15" s="66">
        <v>0</v>
      </c>
    </row>
    <row r="16" spans="1:8" ht="20.25" customHeight="1">
      <c r="A16" s="41" t="s">
        <v>75</v>
      </c>
      <c r="B16" s="41" t="s">
        <v>76</v>
      </c>
      <c r="C16" s="45">
        <v>2040</v>
      </c>
      <c r="D16" s="43">
        <v>2040</v>
      </c>
      <c r="E16" s="44">
        <v>0</v>
      </c>
      <c r="F16" s="44">
        <v>0</v>
      </c>
      <c r="G16" s="45">
        <v>0</v>
      </c>
      <c r="H16" s="66">
        <v>0</v>
      </c>
    </row>
    <row r="17" spans="1:8" ht="20.25" customHeight="1">
      <c r="A17" s="41" t="s">
        <v>46</v>
      </c>
      <c r="B17" s="41" t="s">
        <v>47</v>
      </c>
      <c r="C17" s="45">
        <v>1093183</v>
      </c>
      <c r="D17" s="43">
        <v>903183</v>
      </c>
      <c r="E17" s="44">
        <v>190000</v>
      </c>
      <c r="F17" s="44">
        <v>0</v>
      </c>
      <c r="G17" s="45">
        <v>0</v>
      </c>
      <c r="H17" s="66">
        <v>0</v>
      </c>
    </row>
    <row r="18" spans="1:8" ht="20.25" customHeight="1">
      <c r="A18" s="41" t="s">
        <v>48</v>
      </c>
      <c r="B18" s="41" t="s">
        <v>49</v>
      </c>
      <c r="C18" s="45">
        <v>1093183</v>
      </c>
      <c r="D18" s="43">
        <v>903183</v>
      </c>
      <c r="E18" s="44">
        <v>190000</v>
      </c>
      <c r="F18" s="44">
        <v>0</v>
      </c>
      <c r="G18" s="45">
        <v>0</v>
      </c>
      <c r="H18" s="66">
        <v>0</v>
      </c>
    </row>
    <row r="19" spans="1:8" ht="20.25" customHeight="1">
      <c r="A19" s="41" t="s">
        <v>50</v>
      </c>
      <c r="B19" s="41" t="s">
        <v>51</v>
      </c>
      <c r="C19" s="45">
        <v>903183</v>
      </c>
      <c r="D19" s="43">
        <v>903183</v>
      </c>
      <c r="E19" s="44">
        <v>0</v>
      </c>
      <c r="F19" s="44">
        <v>0</v>
      </c>
      <c r="G19" s="45">
        <v>0</v>
      </c>
      <c r="H19" s="66">
        <v>0</v>
      </c>
    </row>
    <row r="20" spans="1:8" ht="20.25" customHeight="1">
      <c r="A20" s="41" t="s">
        <v>77</v>
      </c>
      <c r="B20" s="41" t="s">
        <v>78</v>
      </c>
      <c r="C20" s="45">
        <v>190000</v>
      </c>
      <c r="D20" s="43">
        <v>0</v>
      </c>
      <c r="E20" s="44">
        <v>190000</v>
      </c>
      <c r="F20" s="44">
        <v>0</v>
      </c>
      <c r="G20" s="45">
        <v>0</v>
      </c>
      <c r="H20" s="66">
        <v>0</v>
      </c>
    </row>
    <row r="21" spans="1:8" ht="20.25" customHeight="1">
      <c r="A21" s="41" t="s">
        <v>79</v>
      </c>
      <c r="B21" s="41" t="s">
        <v>80</v>
      </c>
      <c r="C21" s="45">
        <v>91585</v>
      </c>
      <c r="D21" s="43">
        <v>91585</v>
      </c>
      <c r="E21" s="44">
        <v>0</v>
      </c>
      <c r="F21" s="44">
        <v>0</v>
      </c>
      <c r="G21" s="45">
        <v>0</v>
      </c>
      <c r="H21" s="66">
        <v>0</v>
      </c>
    </row>
    <row r="22" spans="1:8" ht="20.25" customHeight="1">
      <c r="A22" s="41" t="s">
        <v>81</v>
      </c>
      <c r="B22" s="41" t="s">
        <v>82</v>
      </c>
      <c r="C22" s="45">
        <v>91585</v>
      </c>
      <c r="D22" s="43">
        <v>91585</v>
      </c>
      <c r="E22" s="44">
        <v>0</v>
      </c>
      <c r="F22" s="44">
        <v>0</v>
      </c>
      <c r="G22" s="45">
        <v>0</v>
      </c>
      <c r="H22" s="66">
        <v>0</v>
      </c>
    </row>
    <row r="23" spans="1:8" ht="20.25" customHeight="1">
      <c r="A23" s="41" t="s">
        <v>83</v>
      </c>
      <c r="B23" s="41" t="s">
        <v>84</v>
      </c>
      <c r="C23" s="45">
        <v>91585</v>
      </c>
      <c r="D23" s="43">
        <v>91585</v>
      </c>
      <c r="E23" s="44">
        <v>0</v>
      </c>
      <c r="F23" s="44">
        <v>0</v>
      </c>
      <c r="G23" s="45">
        <v>0</v>
      </c>
      <c r="H23" s="66">
        <v>0</v>
      </c>
    </row>
  </sheetData>
  <mergeCells count="8">
    <mergeCell ref="A2:H2"/>
    <mergeCell ref="A3:B3"/>
    <mergeCell ref="C4:C5"/>
    <mergeCell ref="D4:D5"/>
    <mergeCell ref="E4:E5"/>
    <mergeCell ref="F4:F5"/>
    <mergeCell ref="G4:G5"/>
    <mergeCell ref="H4:H5"/>
  </mergeCells>
  <phoneticPr fontId="7" type="noConversion"/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2" sqref="A2:F2"/>
    </sheetView>
  </sheetViews>
  <sheetFormatPr defaultColWidth="9" defaultRowHeight="13.5"/>
  <cols>
    <col min="1" max="1" width="27.625" customWidth="1"/>
    <col min="2" max="2" width="16.5" customWidth="1"/>
    <col min="3" max="3" width="24.875" customWidth="1"/>
    <col min="4" max="4" width="16.375" customWidth="1"/>
    <col min="5" max="5" width="17.125" customWidth="1"/>
    <col min="6" max="6" width="15.625" customWidth="1"/>
  </cols>
  <sheetData>
    <row r="1" spans="1:6">
      <c r="A1" s="46"/>
      <c r="B1" s="46"/>
      <c r="C1" s="46"/>
      <c r="D1" s="46"/>
      <c r="E1" s="46"/>
      <c r="F1" s="49"/>
    </row>
    <row r="2" spans="1:6" ht="25.5">
      <c r="A2" s="85" t="s">
        <v>85</v>
      </c>
      <c r="B2" s="85"/>
      <c r="C2" s="85"/>
      <c r="D2" s="85"/>
      <c r="E2" s="85"/>
      <c r="F2" s="85"/>
    </row>
    <row r="3" spans="1:6" ht="15" customHeight="1">
      <c r="A3" s="86" t="s">
        <v>1</v>
      </c>
      <c r="B3" s="86"/>
      <c r="C3" s="46"/>
      <c r="D3" s="46"/>
      <c r="E3" s="46"/>
      <c r="F3" s="50" t="s">
        <v>2</v>
      </c>
    </row>
    <row r="4" spans="1:6" ht="15" customHeight="1">
      <c r="A4" s="51" t="s">
        <v>3</v>
      </c>
      <c r="B4" s="51"/>
      <c r="C4" s="31" t="s">
        <v>4</v>
      </c>
      <c r="D4" s="31"/>
      <c r="E4" s="31"/>
      <c r="F4" s="31"/>
    </row>
    <row r="5" spans="1:6" ht="15" customHeight="1">
      <c r="A5" s="35" t="s">
        <v>5</v>
      </c>
      <c r="B5" s="35" t="s">
        <v>6</v>
      </c>
      <c r="C5" s="35" t="s">
        <v>7</v>
      </c>
      <c r="D5" s="35" t="s">
        <v>29</v>
      </c>
      <c r="E5" s="35" t="s">
        <v>86</v>
      </c>
      <c r="F5" s="35" t="s">
        <v>87</v>
      </c>
    </row>
    <row r="6" spans="1:6" ht="15" customHeight="1">
      <c r="A6" s="52" t="s">
        <v>88</v>
      </c>
      <c r="B6" s="53">
        <v>1449098</v>
      </c>
      <c r="C6" s="54" t="s">
        <v>89</v>
      </c>
      <c r="D6" s="54">
        <f>[1]财拨!B6</f>
        <v>1449098</v>
      </c>
      <c r="E6" s="54">
        <f>[1]财拨!C6</f>
        <v>1449098</v>
      </c>
      <c r="F6" s="55">
        <f>[1]财拨!D6</f>
        <v>0</v>
      </c>
    </row>
    <row r="7" spans="1:6" ht="15" customHeight="1">
      <c r="A7" s="52" t="s">
        <v>9</v>
      </c>
      <c r="B7" s="53">
        <f>'[1]收入－1'!H7</f>
        <v>1449098</v>
      </c>
      <c r="C7" s="54" t="str">
        <f>[1]财拨!A7</f>
        <v>社会保障和就业支出</v>
      </c>
      <c r="D7" s="54">
        <f>[1]财拨!B7</f>
        <v>201069</v>
      </c>
      <c r="E7" s="54">
        <f>[1]财拨!C7</f>
        <v>201069</v>
      </c>
      <c r="F7" s="54">
        <f>[1]财拨!D7</f>
        <v>0</v>
      </c>
    </row>
    <row r="8" spans="1:6" ht="15" customHeight="1">
      <c r="A8" s="52" t="s">
        <v>10</v>
      </c>
      <c r="B8" s="53">
        <f>'[1]收入－1'!I7</f>
        <v>0</v>
      </c>
      <c r="C8" s="54" t="str">
        <f>[1]财拨!A8</f>
        <v>社会保险基金支出</v>
      </c>
      <c r="D8" s="54">
        <f>[1]财拨!B8</f>
        <v>63261</v>
      </c>
      <c r="E8" s="54">
        <f>[1]财拨!C8</f>
        <v>63261</v>
      </c>
      <c r="F8" s="54">
        <f>[1]财拨!D8</f>
        <v>0</v>
      </c>
    </row>
    <row r="9" spans="1:6" ht="15" customHeight="1">
      <c r="A9" s="52" t="s">
        <v>11</v>
      </c>
      <c r="B9" s="53">
        <f>'[1]收入－1'!J7</f>
        <v>0</v>
      </c>
      <c r="C9" s="54" t="str">
        <f>[1]财拨!A9</f>
        <v>农林水支出</v>
      </c>
      <c r="D9" s="54">
        <f>[1]财拨!B9</f>
        <v>1093183</v>
      </c>
      <c r="E9" s="54">
        <f>[1]财拨!C9</f>
        <v>1093183</v>
      </c>
      <c r="F9" s="54">
        <f>[1]财拨!D9</f>
        <v>0</v>
      </c>
    </row>
    <row r="10" spans="1:6" ht="15" customHeight="1">
      <c r="A10" s="52" t="s">
        <v>12</v>
      </c>
      <c r="B10" s="53">
        <f>'[1]收入－1'!K7</f>
        <v>0</v>
      </c>
      <c r="C10" s="54" t="str">
        <f>[1]财拨!A10</f>
        <v>住房保障支出</v>
      </c>
      <c r="D10" s="54">
        <f>[1]财拨!B10</f>
        <v>91585</v>
      </c>
      <c r="E10" s="54">
        <f>[1]财拨!C10</f>
        <v>91585</v>
      </c>
      <c r="F10" s="54">
        <f>[1]财拨!D10</f>
        <v>0</v>
      </c>
    </row>
    <row r="11" spans="1:6" ht="15" customHeight="1">
      <c r="A11" s="52"/>
      <c r="B11" s="53"/>
      <c r="C11" s="54">
        <v>0</v>
      </c>
      <c r="D11" s="54">
        <v>0</v>
      </c>
      <c r="E11" s="54">
        <v>0</v>
      </c>
      <c r="F11" s="54">
        <v>0</v>
      </c>
    </row>
    <row r="12" spans="1:6" ht="15" customHeight="1">
      <c r="A12" s="52"/>
      <c r="B12" s="53"/>
      <c r="C12" s="54">
        <v>0</v>
      </c>
      <c r="D12" s="54">
        <v>0</v>
      </c>
      <c r="E12" s="54">
        <v>0</v>
      </c>
      <c r="F12" s="54">
        <v>0</v>
      </c>
    </row>
    <row r="13" spans="1:6" ht="15" customHeight="1">
      <c r="A13" s="52"/>
      <c r="B13" s="53"/>
      <c r="C13" s="54">
        <v>0</v>
      </c>
      <c r="D13" s="54">
        <v>0</v>
      </c>
      <c r="E13" s="54">
        <v>0</v>
      </c>
      <c r="F13" s="54">
        <v>0</v>
      </c>
    </row>
    <row r="14" spans="1:6" ht="15" customHeight="1">
      <c r="A14" s="52"/>
      <c r="B14" s="53"/>
      <c r="C14" s="54">
        <v>0</v>
      </c>
      <c r="D14" s="54">
        <v>0</v>
      </c>
      <c r="E14" s="54">
        <v>0</v>
      </c>
      <c r="F14" s="54">
        <v>0</v>
      </c>
    </row>
    <row r="15" spans="1:6" ht="15" customHeight="1">
      <c r="A15" s="52"/>
      <c r="B15" s="53"/>
      <c r="C15" s="54">
        <v>0</v>
      </c>
      <c r="D15" s="54">
        <v>0</v>
      </c>
      <c r="E15" s="54">
        <v>0</v>
      </c>
      <c r="F15" s="54">
        <v>0</v>
      </c>
    </row>
    <row r="16" spans="1:6" ht="15" customHeight="1">
      <c r="A16" s="52"/>
      <c r="B16" s="53"/>
      <c r="C16" s="54">
        <v>0</v>
      </c>
      <c r="D16" s="54">
        <v>0</v>
      </c>
      <c r="E16" s="54">
        <v>0</v>
      </c>
      <c r="F16" s="54">
        <v>0</v>
      </c>
    </row>
    <row r="17" spans="1:6" ht="15" customHeight="1">
      <c r="A17" s="52"/>
      <c r="B17" s="45"/>
      <c r="C17" s="54">
        <v>0</v>
      </c>
      <c r="D17" s="54">
        <v>0</v>
      </c>
      <c r="E17" s="54">
        <v>0</v>
      </c>
      <c r="F17" s="54">
        <v>0</v>
      </c>
    </row>
    <row r="18" spans="1:6" ht="15" customHeight="1">
      <c r="A18" s="52"/>
      <c r="B18" s="45"/>
      <c r="C18" s="54">
        <v>0</v>
      </c>
      <c r="D18" s="54">
        <v>0</v>
      </c>
      <c r="E18" s="54">
        <v>0</v>
      </c>
      <c r="F18" s="54">
        <v>0</v>
      </c>
    </row>
    <row r="19" spans="1:6" ht="15" customHeight="1">
      <c r="A19" s="56"/>
      <c r="B19" s="45"/>
      <c r="C19" s="54">
        <v>0</v>
      </c>
      <c r="D19" s="54">
        <v>0</v>
      </c>
      <c r="E19" s="54">
        <v>0</v>
      </c>
      <c r="F19" s="54">
        <v>0</v>
      </c>
    </row>
    <row r="20" spans="1:6" ht="15" customHeight="1">
      <c r="A20" s="52"/>
      <c r="B20" s="57"/>
      <c r="C20" s="54">
        <v>0</v>
      </c>
      <c r="D20" s="54">
        <v>0</v>
      </c>
      <c r="E20" s="54">
        <v>0</v>
      </c>
      <c r="F20" s="54">
        <v>0</v>
      </c>
    </row>
    <row r="21" spans="1:6" ht="15" customHeight="1">
      <c r="A21" s="52"/>
      <c r="B21" s="57"/>
      <c r="C21" s="54">
        <v>0</v>
      </c>
      <c r="D21" s="54">
        <v>0</v>
      </c>
      <c r="E21" s="54">
        <v>0</v>
      </c>
      <c r="F21" s="54">
        <v>0</v>
      </c>
    </row>
    <row r="22" spans="1:6" ht="15" customHeight="1">
      <c r="A22" s="52"/>
      <c r="B22" s="57"/>
      <c r="C22" s="54">
        <v>0</v>
      </c>
      <c r="D22" s="54">
        <v>0</v>
      </c>
      <c r="E22" s="54">
        <v>0</v>
      </c>
      <c r="F22" s="54">
        <v>0</v>
      </c>
    </row>
    <row r="23" spans="1:6" ht="15" customHeight="1">
      <c r="A23" s="52"/>
      <c r="B23" s="57"/>
      <c r="C23" s="54">
        <v>0</v>
      </c>
      <c r="D23" s="54">
        <v>0</v>
      </c>
      <c r="E23" s="54">
        <v>0</v>
      </c>
      <c r="F23" s="54">
        <v>0</v>
      </c>
    </row>
    <row r="24" spans="1:6" ht="15" customHeight="1">
      <c r="A24" s="52"/>
      <c r="B24" s="57"/>
      <c r="C24" s="54">
        <v>0</v>
      </c>
      <c r="D24" s="54">
        <v>0</v>
      </c>
      <c r="E24" s="54">
        <v>0</v>
      </c>
      <c r="F24" s="54">
        <v>0</v>
      </c>
    </row>
    <row r="25" spans="1:6" ht="15" customHeight="1">
      <c r="A25" s="52"/>
      <c r="B25" s="57"/>
      <c r="C25" s="54">
        <v>0</v>
      </c>
      <c r="D25" s="54">
        <v>0</v>
      </c>
      <c r="E25" s="54">
        <v>0</v>
      </c>
      <c r="F25" s="54">
        <v>0</v>
      </c>
    </row>
    <row r="26" spans="1:6" ht="15" customHeight="1">
      <c r="A26" s="52" t="s">
        <v>90</v>
      </c>
      <c r="B26" s="57"/>
      <c r="C26" s="54" t="s">
        <v>91</v>
      </c>
      <c r="D26" s="54">
        <v>0</v>
      </c>
      <c r="E26" s="54">
        <v>0</v>
      </c>
      <c r="F26" s="54">
        <v>0</v>
      </c>
    </row>
    <row r="27" spans="1:6" ht="15" customHeight="1">
      <c r="A27" s="58"/>
      <c r="B27" s="45"/>
      <c r="C27" s="54"/>
      <c r="D27" s="54"/>
      <c r="E27" s="54">
        <v>0</v>
      </c>
      <c r="F27" s="54">
        <v>0</v>
      </c>
    </row>
    <row r="28" spans="1:6" ht="15" customHeight="1">
      <c r="A28" s="52"/>
      <c r="B28" s="59"/>
      <c r="C28" s="54"/>
      <c r="D28" s="54"/>
      <c r="E28" s="54">
        <v>0</v>
      </c>
      <c r="F28" s="54">
        <v>0</v>
      </c>
    </row>
    <row r="29" spans="1:6" ht="15" customHeight="1">
      <c r="A29" s="52"/>
      <c r="B29" s="45"/>
      <c r="C29" s="54"/>
      <c r="D29" s="54"/>
      <c r="E29" s="54">
        <v>0</v>
      </c>
      <c r="F29" s="54">
        <v>0</v>
      </c>
    </row>
    <row r="30" spans="1:6" ht="15" customHeight="1">
      <c r="A30" s="52"/>
      <c r="B30" s="45"/>
      <c r="C30" s="54"/>
      <c r="D30" s="54"/>
      <c r="E30" s="54">
        <v>0</v>
      </c>
      <c r="F30" s="54">
        <v>0</v>
      </c>
    </row>
    <row r="31" spans="1:6" ht="15" customHeight="1">
      <c r="A31" s="60" t="s">
        <v>25</v>
      </c>
      <c r="B31" s="61">
        <f>B6</f>
        <v>1449098</v>
      </c>
      <c r="C31" s="60" t="s">
        <v>26</v>
      </c>
      <c r="D31" s="62">
        <f>[1]财拨!B6</f>
        <v>1449098</v>
      </c>
      <c r="E31" s="63">
        <f>[1]财拨!C6</f>
        <v>1449098</v>
      </c>
      <c r="F31" s="54">
        <f>[1]财拨!D6</f>
        <v>0</v>
      </c>
    </row>
  </sheetData>
  <mergeCells count="2">
    <mergeCell ref="A2:F2"/>
    <mergeCell ref="A3:B3"/>
  </mergeCells>
  <phoneticPr fontId="7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3" sqref="E3"/>
    </sheetView>
  </sheetViews>
  <sheetFormatPr defaultColWidth="9" defaultRowHeight="13.5"/>
  <cols>
    <col min="1" max="1" width="17.25" customWidth="1"/>
    <col min="2" max="2" width="37.375" customWidth="1"/>
    <col min="3" max="5" width="15.5" customWidth="1"/>
  </cols>
  <sheetData>
    <row r="1" spans="1:5">
      <c r="A1" s="46"/>
      <c r="B1" s="46"/>
      <c r="C1" s="46"/>
      <c r="D1" s="46"/>
      <c r="E1" s="46"/>
    </row>
    <row r="2" spans="1:5" ht="27">
      <c r="A2" s="96" t="s">
        <v>92</v>
      </c>
      <c r="B2" s="96"/>
      <c r="C2" s="96"/>
      <c r="D2" s="96"/>
      <c r="E2" s="96"/>
    </row>
    <row r="3" spans="1:5" ht="20.25" customHeight="1">
      <c r="A3" s="86" t="s">
        <v>1</v>
      </c>
      <c r="B3" s="86"/>
      <c r="C3" s="46"/>
      <c r="D3" s="46"/>
      <c r="E3" s="47" t="s">
        <v>2</v>
      </c>
    </row>
    <row r="4" spans="1:5" ht="20.25" customHeight="1">
      <c r="A4" s="31" t="s">
        <v>28</v>
      </c>
      <c r="B4" s="32"/>
      <c r="C4" s="32" t="s">
        <v>93</v>
      </c>
      <c r="D4" s="33"/>
      <c r="E4" s="34"/>
    </row>
    <row r="5" spans="1:5" ht="20.25" customHeight="1">
      <c r="A5" s="35" t="s">
        <v>38</v>
      </c>
      <c r="B5" s="36" t="s">
        <v>58</v>
      </c>
      <c r="C5" s="37" t="s">
        <v>29</v>
      </c>
      <c r="D5" s="37" t="s">
        <v>53</v>
      </c>
      <c r="E5" s="37" t="s">
        <v>54</v>
      </c>
    </row>
    <row r="6" spans="1:5" ht="20.25" customHeight="1">
      <c r="A6" s="38" t="s">
        <v>45</v>
      </c>
      <c r="B6" s="38" t="s">
        <v>45</v>
      </c>
      <c r="C6" s="48">
        <v>1</v>
      </c>
      <c r="D6" s="48">
        <f>C6+1</f>
        <v>2</v>
      </c>
      <c r="E6" s="48">
        <f>D6+1</f>
        <v>3</v>
      </c>
    </row>
    <row r="7" spans="1:5" ht="20.25" customHeight="1">
      <c r="A7" s="41"/>
      <c r="B7" s="41" t="s">
        <v>29</v>
      </c>
      <c r="C7" s="45">
        <v>1449098</v>
      </c>
      <c r="D7" s="43">
        <v>1259098</v>
      </c>
      <c r="E7" s="45">
        <v>190000</v>
      </c>
    </row>
    <row r="8" spans="1:5" ht="20.25" customHeight="1">
      <c r="A8" s="41" t="s">
        <v>59</v>
      </c>
      <c r="B8" s="41" t="s">
        <v>60</v>
      </c>
      <c r="C8" s="45">
        <v>201069</v>
      </c>
      <c r="D8" s="43">
        <v>201069</v>
      </c>
      <c r="E8" s="45">
        <v>0</v>
      </c>
    </row>
    <row r="9" spans="1:5" ht="20.25" customHeight="1">
      <c r="A9" s="41" t="s">
        <v>61</v>
      </c>
      <c r="B9" s="41" t="s">
        <v>62</v>
      </c>
      <c r="C9" s="45">
        <v>201069</v>
      </c>
      <c r="D9" s="43">
        <v>201069</v>
      </c>
      <c r="E9" s="45">
        <v>0</v>
      </c>
    </row>
    <row r="10" spans="1:5" ht="20.25" customHeight="1">
      <c r="A10" s="41" t="s">
        <v>63</v>
      </c>
      <c r="B10" s="41" t="s">
        <v>64</v>
      </c>
      <c r="C10" s="45">
        <v>41204</v>
      </c>
      <c r="D10" s="43">
        <v>41204</v>
      </c>
      <c r="E10" s="45">
        <v>0</v>
      </c>
    </row>
    <row r="11" spans="1:5" ht="20.25" customHeight="1">
      <c r="A11" s="41" t="s">
        <v>65</v>
      </c>
      <c r="B11" s="41" t="s">
        <v>66</v>
      </c>
      <c r="C11" s="45">
        <v>159865</v>
      </c>
      <c r="D11" s="43">
        <v>159865</v>
      </c>
      <c r="E11" s="45">
        <v>0</v>
      </c>
    </row>
    <row r="12" spans="1:5" ht="20.25" customHeight="1">
      <c r="A12" s="41" t="s">
        <v>67</v>
      </c>
      <c r="B12" s="41" t="s">
        <v>68</v>
      </c>
      <c r="C12" s="45">
        <v>63261</v>
      </c>
      <c r="D12" s="43">
        <v>63261</v>
      </c>
      <c r="E12" s="45">
        <v>0</v>
      </c>
    </row>
    <row r="13" spans="1:5" ht="20.25" customHeight="1">
      <c r="A13" s="41" t="s">
        <v>69</v>
      </c>
      <c r="B13" s="41" t="s">
        <v>70</v>
      </c>
      <c r="C13" s="45">
        <v>61221</v>
      </c>
      <c r="D13" s="43">
        <v>61221</v>
      </c>
      <c r="E13" s="45">
        <v>0</v>
      </c>
    </row>
    <row r="14" spans="1:5" ht="20.25" customHeight="1">
      <c r="A14" s="41" t="s">
        <v>71</v>
      </c>
      <c r="B14" s="41" t="s">
        <v>72</v>
      </c>
      <c r="C14" s="45">
        <v>61221</v>
      </c>
      <c r="D14" s="43">
        <v>61221</v>
      </c>
      <c r="E14" s="45">
        <v>0</v>
      </c>
    </row>
    <row r="15" spans="1:5" ht="20.25" customHeight="1">
      <c r="A15" s="41" t="s">
        <v>73</v>
      </c>
      <c r="B15" s="41" t="s">
        <v>74</v>
      </c>
      <c r="C15" s="45">
        <v>2040</v>
      </c>
      <c r="D15" s="43">
        <v>2040</v>
      </c>
      <c r="E15" s="45">
        <v>0</v>
      </c>
    </row>
    <row r="16" spans="1:5" ht="20.25" customHeight="1">
      <c r="A16" s="41" t="s">
        <v>75</v>
      </c>
      <c r="B16" s="41" t="s">
        <v>76</v>
      </c>
      <c r="C16" s="45">
        <v>2040</v>
      </c>
      <c r="D16" s="43">
        <v>2040</v>
      </c>
      <c r="E16" s="45">
        <v>0</v>
      </c>
    </row>
    <row r="17" spans="1:5" ht="20.25" customHeight="1">
      <c r="A17" s="41" t="s">
        <v>46</v>
      </c>
      <c r="B17" s="41" t="s">
        <v>47</v>
      </c>
      <c r="C17" s="45">
        <v>1093183</v>
      </c>
      <c r="D17" s="43">
        <v>903183</v>
      </c>
      <c r="E17" s="45">
        <v>190000</v>
      </c>
    </row>
    <row r="18" spans="1:5" ht="20.25" customHeight="1">
      <c r="A18" s="41" t="s">
        <v>48</v>
      </c>
      <c r="B18" s="41" t="s">
        <v>49</v>
      </c>
      <c r="C18" s="45">
        <v>1093183</v>
      </c>
      <c r="D18" s="43">
        <v>903183</v>
      </c>
      <c r="E18" s="45">
        <v>190000</v>
      </c>
    </row>
    <row r="19" spans="1:5" ht="20.25" customHeight="1">
      <c r="A19" s="41" t="s">
        <v>50</v>
      </c>
      <c r="B19" s="41" t="s">
        <v>51</v>
      </c>
      <c r="C19" s="45">
        <v>903183</v>
      </c>
      <c r="D19" s="43">
        <v>903183</v>
      </c>
      <c r="E19" s="45">
        <v>0</v>
      </c>
    </row>
    <row r="20" spans="1:5" ht="20.25" customHeight="1">
      <c r="A20" s="41" t="s">
        <v>77</v>
      </c>
      <c r="B20" s="41" t="s">
        <v>78</v>
      </c>
      <c r="C20" s="45">
        <v>190000</v>
      </c>
      <c r="D20" s="43">
        <v>0</v>
      </c>
      <c r="E20" s="45">
        <v>190000</v>
      </c>
    </row>
    <row r="21" spans="1:5" ht="20.25" customHeight="1">
      <c r="A21" s="41" t="s">
        <v>79</v>
      </c>
      <c r="B21" s="41" t="s">
        <v>80</v>
      </c>
      <c r="C21" s="45">
        <v>91585</v>
      </c>
      <c r="D21" s="43">
        <v>91585</v>
      </c>
      <c r="E21" s="45">
        <v>0</v>
      </c>
    </row>
    <row r="22" spans="1:5" ht="20.25" customHeight="1">
      <c r="A22" s="41" t="s">
        <v>81</v>
      </c>
      <c r="B22" s="41" t="s">
        <v>82</v>
      </c>
      <c r="C22" s="45">
        <v>91585</v>
      </c>
      <c r="D22" s="43">
        <v>91585</v>
      </c>
      <c r="E22" s="45">
        <v>0</v>
      </c>
    </row>
    <row r="23" spans="1:5" ht="20.25" customHeight="1">
      <c r="A23" s="41" t="s">
        <v>83</v>
      </c>
      <c r="B23" s="41" t="s">
        <v>84</v>
      </c>
      <c r="C23" s="45">
        <v>91585</v>
      </c>
      <c r="D23" s="43">
        <v>91585</v>
      </c>
      <c r="E23" s="45">
        <v>0</v>
      </c>
    </row>
  </sheetData>
  <mergeCells count="2">
    <mergeCell ref="A2:E2"/>
    <mergeCell ref="A3:B3"/>
  </mergeCells>
  <phoneticPr fontId="7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D6" sqref="D6"/>
    </sheetView>
  </sheetViews>
  <sheetFormatPr defaultColWidth="9" defaultRowHeight="13.5"/>
  <cols>
    <col min="1" max="1" width="12.125" customWidth="1"/>
    <col min="2" max="2" width="41.125" customWidth="1"/>
    <col min="3" max="4" width="12.875" customWidth="1"/>
    <col min="5" max="5" width="9.625" customWidth="1"/>
  </cols>
  <sheetData>
    <row r="1" spans="1:5">
      <c r="A1" s="30"/>
      <c r="B1" s="30"/>
      <c r="C1" s="30"/>
      <c r="D1" s="30"/>
      <c r="E1" s="30"/>
    </row>
    <row r="2" spans="1:5" ht="27">
      <c r="A2" s="103" t="s">
        <v>94</v>
      </c>
      <c r="B2" s="103"/>
      <c r="C2" s="103"/>
      <c r="D2" s="103"/>
      <c r="E2" s="103"/>
    </row>
    <row r="3" spans="1:5" ht="25.5" customHeight="1">
      <c r="A3" s="86" t="s">
        <v>1</v>
      </c>
      <c r="B3" s="86"/>
      <c r="C3" s="30"/>
      <c r="D3" s="104" t="s">
        <v>2</v>
      </c>
      <c r="E3" s="105"/>
    </row>
    <row r="4" spans="1:5" ht="25.5" customHeight="1">
      <c r="A4" s="31" t="s">
        <v>95</v>
      </c>
      <c r="B4" s="32"/>
      <c r="C4" s="32" t="s">
        <v>96</v>
      </c>
      <c r="D4" s="33"/>
      <c r="E4" s="34"/>
    </row>
    <row r="5" spans="1:5" ht="25.5" customHeight="1">
      <c r="A5" s="35" t="s">
        <v>38</v>
      </c>
      <c r="B5" s="36" t="s">
        <v>58</v>
      </c>
      <c r="C5" s="37" t="s">
        <v>29</v>
      </c>
      <c r="D5" s="37" t="s">
        <v>97</v>
      </c>
      <c r="E5" s="37" t="s">
        <v>98</v>
      </c>
    </row>
    <row r="6" spans="1:5" ht="25.5" customHeight="1">
      <c r="A6" s="38" t="s">
        <v>45</v>
      </c>
      <c r="B6" s="39" t="s">
        <v>45</v>
      </c>
      <c r="C6" s="40">
        <v>1</v>
      </c>
      <c r="D6" s="40">
        <f>C6+1</f>
        <v>2</v>
      </c>
      <c r="E6" s="40">
        <f>D6+1</f>
        <v>3</v>
      </c>
    </row>
    <row r="7" spans="1:5" ht="25.5" customHeight="1">
      <c r="A7" s="41"/>
      <c r="B7" s="42" t="s">
        <v>29</v>
      </c>
      <c r="C7" s="43">
        <v>1259098</v>
      </c>
      <c r="D7" s="44">
        <v>1187098</v>
      </c>
      <c r="E7" s="45">
        <v>72000</v>
      </c>
    </row>
    <row r="8" spans="1:5" ht="25.5" customHeight="1">
      <c r="A8" s="41" t="s">
        <v>99</v>
      </c>
      <c r="B8" s="42" t="s">
        <v>100</v>
      </c>
      <c r="C8" s="43">
        <v>1047349</v>
      </c>
      <c r="D8" s="44">
        <v>1047349</v>
      </c>
      <c r="E8" s="45">
        <v>0</v>
      </c>
    </row>
    <row r="9" spans="1:5" ht="25.5" customHeight="1">
      <c r="A9" s="41" t="s">
        <v>48</v>
      </c>
      <c r="B9" s="42" t="s">
        <v>101</v>
      </c>
      <c r="C9" s="43">
        <v>433332</v>
      </c>
      <c r="D9" s="44">
        <v>433332</v>
      </c>
      <c r="E9" s="45">
        <v>0</v>
      </c>
    </row>
    <row r="10" spans="1:5" ht="25.5" customHeight="1">
      <c r="A10" s="41" t="s">
        <v>102</v>
      </c>
      <c r="B10" s="42" t="s">
        <v>103</v>
      </c>
      <c r="C10" s="43">
        <v>179496</v>
      </c>
      <c r="D10" s="44">
        <v>179496</v>
      </c>
      <c r="E10" s="45">
        <v>0</v>
      </c>
    </row>
    <row r="11" spans="1:5" ht="25.5" customHeight="1">
      <c r="A11" s="41" t="s">
        <v>104</v>
      </c>
      <c r="B11" s="42" t="s">
        <v>105</v>
      </c>
      <c r="C11" s="43">
        <v>253836</v>
      </c>
      <c r="D11" s="44">
        <v>253836</v>
      </c>
      <c r="E11" s="45">
        <v>0</v>
      </c>
    </row>
    <row r="12" spans="1:5" ht="25.5" customHeight="1">
      <c r="A12" s="41" t="s">
        <v>81</v>
      </c>
      <c r="B12" s="42" t="s">
        <v>106</v>
      </c>
      <c r="C12" s="43">
        <v>343980</v>
      </c>
      <c r="D12" s="44">
        <v>343980</v>
      </c>
      <c r="E12" s="45">
        <v>0</v>
      </c>
    </row>
    <row r="13" spans="1:5" ht="25.5" customHeight="1">
      <c r="A13" s="41" t="s">
        <v>107</v>
      </c>
      <c r="B13" s="42" t="s">
        <v>108</v>
      </c>
      <c r="C13" s="43">
        <v>329880</v>
      </c>
      <c r="D13" s="44">
        <v>329880</v>
      </c>
      <c r="E13" s="45">
        <v>0</v>
      </c>
    </row>
    <row r="14" spans="1:5" ht="25.5" customHeight="1">
      <c r="A14" s="41" t="s">
        <v>109</v>
      </c>
      <c r="B14" s="42" t="s">
        <v>110</v>
      </c>
      <c r="C14" s="43">
        <v>14100</v>
      </c>
      <c r="D14" s="44">
        <v>14100</v>
      </c>
      <c r="E14" s="45">
        <v>0</v>
      </c>
    </row>
    <row r="15" spans="1:5" ht="25.5" customHeight="1">
      <c r="A15" s="41" t="s">
        <v>61</v>
      </c>
      <c r="B15" s="42" t="s">
        <v>111</v>
      </c>
      <c r="C15" s="43">
        <v>223126</v>
      </c>
      <c r="D15" s="44">
        <v>223126</v>
      </c>
      <c r="E15" s="45">
        <v>0</v>
      </c>
    </row>
    <row r="16" spans="1:5" ht="25.5" customHeight="1">
      <c r="A16" s="41" t="s">
        <v>112</v>
      </c>
      <c r="B16" s="42" t="s">
        <v>113</v>
      </c>
      <c r="C16" s="43">
        <v>159865</v>
      </c>
      <c r="D16" s="44">
        <v>159865</v>
      </c>
      <c r="E16" s="45">
        <v>0</v>
      </c>
    </row>
    <row r="17" spans="1:5" ht="25.5" customHeight="1">
      <c r="A17" s="41" t="s">
        <v>114</v>
      </c>
      <c r="B17" s="42" t="s">
        <v>115</v>
      </c>
      <c r="C17" s="43">
        <v>63261</v>
      </c>
      <c r="D17" s="44">
        <v>63261</v>
      </c>
      <c r="E17" s="45">
        <v>0</v>
      </c>
    </row>
    <row r="18" spans="1:5" ht="25.5" customHeight="1">
      <c r="A18" s="41" t="s">
        <v>73</v>
      </c>
      <c r="B18" s="42" t="s">
        <v>116</v>
      </c>
      <c r="C18" s="43">
        <v>36111</v>
      </c>
      <c r="D18" s="44">
        <v>36111</v>
      </c>
      <c r="E18" s="45">
        <v>0</v>
      </c>
    </row>
    <row r="19" spans="1:5" ht="25.5" customHeight="1">
      <c r="A19" s="41" t="s">
        <v>117</v>
      </c>
      <c r="B19" s="42" t="s">
        <v>118</v>
      </c>
      <c r="C19" s="43">
        <v>36111</v>
      </c>
      <c r="D19" s="44">
        <v>36111</v>
      </c>
      <c r="E19" s="45">
        <v>0</v>
      </c>
    </row>
    <row r="20" spans="1:5" ht="25.5" customHeight="1">
      <c r="A20" s="41" t="s">
        <v>119</v>
      </c>
      <c r="B20" s="42" t="s">
        <v>120</v>
      </c>
      <c r="C20" s="43">
        <v>3600</v>
      </c>
      <c r="D20" s="44">
        <v>3600</v>
      </c>
      <c r="E20" s="45">
        <v>0</v>
      </c>
    </row>
    <row r="21" spans="1:5" ht="25.5" customHeight="1">
      <c r="A21" s="41" t="s">
        <v>121</v>
      </c>
      <c r="B21" s="42" t="s">
        <v>122</v>
      </c>
      <c r="C21" s="43">
        <v>3600</v>
      </c>
      <c r="D21" s="44">
        <v>3600</v>
      </c>
      <c r="E21" s="45">
        <v>0</v>
      </c>
    </row>
    <row r="22" spans="1:5" ht="25.5" customHeight="1">
      <c r="A22" s="41" t="s">
        <v>123</v>
      </c>
      <c r="B22" s="42" t="s">
        <v>124</v>
      </c>
      <c r="C22" s="43">
        <v>7200</v>
      </c>
      <c r="D22" s="44">
        <v>7200</v>
      </c>
      <c r="E22" s="45">
        <v>0</v>
      </c>
    </row>
    <row r="23" spans="1:5" ht="25.5" customHeight="1">
      <c r="A23" s="41" t="s">
        <v>125</v>
      </c>
      <c r="B23" s="42" t="s">
        <v>126</v>
      </c>
      <c r="C23" s="43">
        <v>7200</v>
      </c>
      <c r="D23" s="44">
        <v>7200</v>
      </c>
      <c r="E23" s="45">
        <v>0</v>
      </c>
    </row>
    <row r="24" spans="1:5" ht="25.5" customHeight="1">
      <c r="A24" s="41" t="s">
        <v>127</v>
      </c>
      <c r="B24" s="42" t="s">
        <v>128</v>
      </c>
      <c r="C24" s="43">
        <v>72000</v>
      </c>
      <c r="D24" s="44">
        <v>0</v>
      </c>
      <c r="E24" s="45">
        <v>72000</v>
      </c>
    </row>
    <row r="25" spans="1:5" ht="25.5" customHeight="1">
      <c r="A25" s="41" t="s">
        <v>48</v>
      </c>
      <c r="B25" s="42" t="s">
        <v>129</v>
      </c>
      <c r="C25" s="43">
        <v>42000</v>
      </c>
      <c r="D25" s="44">
        <v>0</v>
      </c>
      <c r="E25" s="45">
        <v>42000</v>
      </c>
    </row>
    <row r="26" spans="1:5" ht="25.5" customHeight="1">
      <c r="A26" s="41" t="s">
        <v>130</v>
      </c>
      <c r="B26" s="42" t="s">
        <v>131</v>
      </c>
      <c r="C26" s="43">
        <v>42000</v>
      </c>
      <c r="D26" s="44">
        <v>0</v>
      </c>
      <c r="E26" s="45">
        <v>42000</v>
      </c>
    </row>
    <row r="27" spans="1:5" ht="25.5" customHeight="1">
      <c r="A27" s="41" t="s">
        <v>132</v>
      </c>
      <c r="B27" s="42" t="s">
        <v>133</v>
      </c>
      <c r="C27" s="43">
        <v>20000</v>
      </c>
      <c r="D27" s="44">
        <v>0</v>
      </c>
      <c r="E27" s="45">
        <v>20000</v>
      </c>
    </row>
    <row r="28" spans="1:5" ht="25.5" customHeight="1">
      <c r="A28" s="41" t="s">
        <v>134</v>
      </c>
      <c r="B28" s="42" t="s">
        <v>135</v>
      </c>
      <c r="C28" s="43">
        <v>20000</v>
      </c>
      <c r="D28" s="44">
        <v>0</v>
      </c>
      <c r="E28" s="45">
        <v>20000</v>
      </c>
    </row>
    <row r="29" spans="1:5" ht="25.5" customHeight="1">
      <c r="A29" s="41" t="s">
        <v>136</v>
      </c>
      <c r="B29" s="42" t="s">
        <v>137</v>
      </c>
      <c r="C29" s="43">
        <v>10000</v>
      </c>
      <c r="D29" s="44">
        <v>0</v>
      </c>
      <c r="E29" s="45">
        <v>10000</v>
      </c>
    </row>
    <row r="30" spans="1:5" ht="25.5" customHeight="1">
      <c r="A30" s="41" t="s">
        <v>138</v>
      </c>
      <c r="B30" s="42" t="s">
        <v>139</v>
      </c>
      <c r="C30" s="43">
        <v>10000</v>
      </c>
      <c r="D30" s="44">
        <v>0</v>
      </c>
      <c r="E30" s="45">
        <v>10000</v>
      </c>
    </row>
    <row r="31" spans="1:5" ht="25.5" customHeight="1">
      <c r="A31" s="41" t="s">
        <v>140</v>
      </c>
      <c r="B31" s="42" t="s">
        <v>141</v>
      </c>
      <c r="C31" s="43">
        <v>139749</v>
      </c>
      <c r="D31" s="44">
        <v>139749</v>
      </c>
      <c r="E31" s="45">
        <v>0</v>
      </c>
    </row>
    <row r="32" spans="1:5" ht="25.5" customHeight="1">
      <c r="A32" s="41" t="s">
        <v>81</v>
      </c>
      <c r="B32" s="42" t="s">
        <v>142</v>
      </c>
      <c r="C32" s="43">
        <v>29904</v>
      </c>
      <c r="D32" s="44">
        <v>29904</v>
      </c>
      <c r="E32" s="45">
        <v>0</v>
      </c>
    </row>
    <row r="33" spans="1:5" ht="25.5" customHeight="1">
      <c r="A33" s="41" t="s">
        <v>143</v>
      </c>
      <c r="B33" s="42" t="s">
        <v>144</v>
      </c>
      <c r="C33" s="43">
        <v>29904</v>
      </c>
      <c r="D33" s="44">
        <v>29904</v>
      </c>
      <c r="E33" s="45">
        <v>0</v>
      </c>
    </row>
    <row r="34" spans="1:5" ht="25.5" customHeight="1">
      <c r="A34" s="41" t="s">
        <v>145</v>
      </c>
      <c r="B34" s="42" t="s">
        <v>146</v>
      </c>
      <c r="C34" s="43">
        <v>91585</v>
      </c>
      <c r="D34" s="44">
        <v>91585</v>
      </c>
      <c r="E34" s="45">
        <v>0</v>
      </c>
    </row>
    <row r="35" spans="1:5" ht="25.5" customHeight="1">
      <c r="A35" s="41" t="s">
        <v>147</v>
      </c>
      <c r="B35" s="42" t="s">
        <v>148</v>
      </c>
      <c r="C35" s="43">
        <v>91585</v>
      </c>
      <c r="D35" s="44">
        <v>91585</v>
      </c>
      <c r="E35" s="45">
        <v>0</v>
      </c>
    </row>
    <row r="36" spans="1:5" ht="25.5" customHeight="1">
      <c r="A36" s="41" t="s">
        <v>136</v>
      </c>
      <c r="B36" s="42" t="s">
        <v>149</v>
      </c>
      <c r="C36" s="43">
        <v>300</v>
      </c>
      <c r="D36" s="44">
        <v>300</v>
      </c>
      <c r="E36" s="45">
        <v>0</v>
      </c>
    </row>
    <row r="37" spans="1:5" ht="25.5" customHeight="1">
      <c r="A37" s="41" t="s">
        <v>150</v>
      </c>
      <c r="B37" s="42" t="s">
        <v>151</v>
      </c>
      <c r="C37" s="43">
        <v>300</v>
      </c>
      <c r="D37" s="44">
        <v>300</v>
      </c>
      <c r="E37" s="45">
        <v>0</v>
      </c>
    </row>
    <row r="38" spans="1:5" ht="25.5" customHeight="1">
      <c r="A38" s="41" t="s">
        <v>152</v>
      </c>
      <c r="B38" s="42" t="s">
        <v>153</v>
      </c>
      <c r="C38" s="43">
        <v>10880</v>
      </c>
      <c r="D38" s="44">
        <v>10880</v>
      </c>
      <c r="E38" s="45">
        <v>0</v>
      </c>
    </row>
    <row r="39" spans="1:5" ht="25.5" customHeight="1">
      <c r="A39" s="41" t="s">
        <v>154</v>
      </c>
      <c r="B39" s="42" t="s">
        <v>155</v>
      </c>
      <c r="C39" s="43">
        <v>10880</v>
      </c>
      <c r="D39" s="44">
        <v>10880</v>
      </c>
      <c r="E39" s="45">
        <v>0</v>
      </c>
    </row>
    <row r="40" spans="1:5" ht="25.5" customHeight="1">
      <c r="A40" s="41" t="s">
        <v>156</v>
      </c>
      <c r="B40" s="42" t="s">
        <v>157</v>
      </c>
      <c r="C40" s="43">
        <v>4080</v>
      </c>
      <c r="D40" s="44">
        <v>4080</v>
      </c>
      <c r="E40" s="45">
        <v>0</v>
      </c>
    </row>
    <row r="41" spans="1:5" ht="25.5" customHeight="1">
      <c r="A41" s="41" t="s">
        <v>158</v>
      </c>
      <c r="B41" s="42" t="s">
        <v>159</v>
      </c>
      <c r="C41" s="43">
        <v>4080</v>
      </c>
      <c r="D41" s="44">
        <v>4080</v>
      </c>
      <c r="E41" s="45">
        <v>0</v>
      </c>
    </row>
    <row r="42" spans="1:5" ht="25.5" customHeight="1">
      <c r="A42" s="41" t="s">
        <v>123</v>
      </c>
      <c r="B42" s="42" t="s">
        <v>160</v>
      </c>
      <c r="C42" s="43">
        <v>3000</v>
      </c>
      <c r="D42" s="44">
        <v>3000</v>
      </c>
      <c r="E42" s="45">
        <v>0</v>
      </c>
    </row>
    <row r="43" spans="1:5" ht="25.5" customHeight="1">
      <c r="A43" s="41" t="s">
        <v>161</v>
      </c>
      <c r="B43" s="42" t="s">
        <v>162</v>
      </c>
      <c r="C43" s="43">
        <v>3000</v>
      </c>
      <c r="D43" s="44">
        <v>3000</v>
      </c>
      <c r="E43" s="45">
        <v>0</v>
      </c>
    </row>
  </sheetData>
  <mergeCells count="3">
    <mergeCell ref="A2:E2"/>
    <mergeCell ref="A3:B3"/>
    <mergeCell ref="D3:E3"/>
  </mergeCells>
  <phoneticPr fontId="7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F14" sqref="F14"/>
    </sheetView>
  </sheetViews>
  <sheetFormatPr defaultColWidth="9" defaultRowHeight="13.5"/>
  <cols>
    <col min="1" max="1" width="12.25" customWidth="1"/>
    <col min="2" max="2" width="25.625" customWidth="1"/>
    <col min="3" max="3" width="17.625" customWidth="1"/>
    <col min="4" max="7" width="13.125" customWidth="1"/>
  </cols>
  <sheetData>
    <row r="1" spans="1:7">
      <c r="A1" s="15"/>
      <c r="B1" s="15"/>
      <c r="C1" s="15"/>
      <c r="D1" s="15"/>
      <c r="E1" s="15"/>
      <c r="F1" s="15"/>
      <c r="G1" s="16"/>
    </row>
    <row r="2" spans="1:7" ht="27">
      <c r="A2" s="103" t="s">
        <v>163</v>
      </c>
      <c r="B2" s="103"/>
      <c r="C2" s="103"/>
      <c r="D2" s="103"/>
      <c r="E2" s="103"/>
      <c r="F2" s="103"/>
      <c r="G2" s="103"/>
    </row>
    <row r="3" spans="1:7" ht="34.5" customHeight="1">
      <c r="A3" s="86" t="s">
        <v>1</v>
      </c>
      <c r="B3" s="86"/>
      <c r="C3" s="17"/>
      <c r="D3" s="15"/>
      <c r="E3" s="15"/>
      <c r="F3" s="89" t="s">
        <v>2</v>
      </c>
      <c r="G3" s="90"/>
    </row>
    <row r="4" spans="1:7" ht="34.5" customHeight="1">
      <c r="A4" s="18" t="s">
        <v>164</v>
      </c>
      <c r="B4" s="18" t="s">
        <v>165</v>
      </c>
      <c r="C4" s="18" t="s">
        <v>29</v>
      </c>
      <c r="D4" s="19" t="s">
        <v>166</v>
      </c>
      <c r="E4" s="18" t="s">
        <v>167</v>
      </c>
      <c r="F4" s="20" t="s">
        <v>168</v>
      </c>
      <c r="G4" s="18" t="s">
        <v>169</v>
      </c>
    </row>
    <row r="5" spans="1:7" ht="34.5" customHeight="1">
      <c r="A5" s="21" t="s">
        <v>45</v>
      </c>
      <c r="B5" s="21" t="s">
        <v>45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ht="34.5" customHeight="1">
      <c r="A6" s="24"/>
      <c r="B6" s="24" t="s">
        <v>29</v>
      </c>
      <c r="C6" s="25">
        <v>140000</v>
      </c>
      <c r="D6" s="26">
        <v>0</v>
      </c>
      <c r="E6" s="27">
        <v>60000</v>
      </c>
      <c r="F6" s="28">
        <v>80000</v>
      </c>
      <c r="G6" s="25">
        <v>0</v>
      </c>
    </row>
    <row r="7" spans="1:7" ht="34.5" customHeight="1">
      <c r="A7" s="24" t="s">
        <v>170</v>
      </c>
      <c r="B7" s="29" t="s">
        <v>171</v>
      </c>
      <c r="C7" s="25">
        <v>140000</v>
      </c>
      <c r="D7" s="26">
        <v>0</v>
      </c>
      <c r="E7" s="27">
        <v>60000</v>
      </c>
      <c r="F7" s="28">
        <v>80000</v>
      </c>
      <c r="G7" s="25">
        <v>0</v>
      </c>
    </row>
  </sheetData>
  <mergeCells count="3">
    <mergeCell ref="A2:G2"/>
    <mergeCell ref="A3:B3"/>
    <mergeCell ref="F3:G3"/>
  </mergeCells>
  <phoneticPr fontId="7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18" sqref="A18"/>
    </sheetView>
  </sheetViews>
  <sheetFormatPr defaultColWidth="9" defaultRowHeight="13.5"/>
  <cols>
    <col min="1" max="1" width="19.625" customWidth="1"/>
    <col min="2" max="2" width="19.25" customWidth="1"/>
    <col min="3" max="3" width="19.375" customWidth="1"/>
    <col min="4" max="4" width="18.75" customWidth="1"/>
    <col min="5" max="5" width="17.375" customWidth="1"/>
  </cols>
  <sheetData>
    <row r="1" spans="1:5">
      <c r="A1" s="1"/>
      <c r="B1" s="1"/>
      <c r="C1" s="1"/>
      <c r="D1" s="1"/>
      <c r="E1" s="1"/>
    </row>
    <row r="2" spans="1:5" ht="27">
      <c r="A2" s="106" t="s">
        <v>172</v>
      </c>
      <c r="B2" s="106"/>
      <c r="C2" s="106"/>
      <c r="D2" s="106"/>
      <c r="E2" s="106"/>
    </row>
    <row r="3" spans="1:5" ht="20.25" customHeight="1">
      <c r="A3" s="86" t="s">
        <v>1</v>
      </c>
      <c r="B3" s="86"/>
      <c r="C3" s="1"/>
      <c r="D3" s="1"/>
      <c r="E3" s="2" t="s">
        <v>2</v>
      </c>
    </row>
    <row r="4" spans="1:5" ht="20.25" customHeight="1">
      <c r="A4" s="3" t="s">
        <v>28</v>
      </c>
      <c r="B4" s="4"/>
      <c r="C4" s="4" t="s">
        <v>93</v>
      </c>
      <c r="D4" s="5"/>
      <c r="E4" s="6"/>
    </row>
    <row r="5" spans="1:5" ht="20.25" customHeight="1">
      <c r="A5" s="7" t="s">
        <v>38</v>
      </c>
      <c r="B5" s="8" t="s">
        <v>58</v>
      </c>
      <c r="C5" s="9" t="s">
        <v>29</v>
      </c>
      <c r="D5" s="9" t="s">
        <v>53</v>
      </c>
      <c r="E5" s="9" t="s">
        <v>54</v>
      </c>
    </row>
    <row r="6" spans="1:5" ht="20.25" customHeight="1">
      <c r="A6" s="10" t="s">
        <v>45</v>
      </c>
      <c r="B6" s="10" t="s">
        <v>45</v>
      </c>
      <c r="C6" s="11">
        <v>1</v>
      </c>
      <c r="D6" s="11">
        <f>C6+1</f>
        <v>2</v>
      </c>
      <c r="E6" s="11">
        <f>D6+1</f>
        <v>3</v>
      </c>
    </row>
    <row r="7" spans="1:5" ht="20.25" customHeight="1">
      <c r="A7" s="12"/>
      <c r="B7" s="12"/>
      <c r="C7" s="13"/>
      <c r="D7" s="14"/>
      <c r="E7" s="13"/>
    </row>
  </sheetData>
  <mergeCells count="2">
    <mergeCell ref="A2:E2"/>
    <mergeCell ref="A3:B3"/>
  </mergeCells>
  <phoneticPr fontId="7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2018-03-13T02:11:00Z</cp:lastPrinted>
  <dcterms:created xsi:type="dcterms:W3CDTF">2018-03-13T01:22:00Z</dcterms:created>
  <dcterms:modified xsi:type="dcterms:W3CDTF">2019-01-29T16:02:40Z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