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75" firstSheet="1" activeTab="1"/>
  </bookViews>
  <sheets>
    <sheet name="Macro1" sheetId="1" state="hidden" r:id="rId1"/>
    <sheet name="区本级部门预算批复表" sheetId="2" r:id="rId2"/>
    <sheet name="单位按科目支出预算表" sheetId="3" r:id="rId3"/>
    <sheet name="政府采购预算批复表" sheetId="4" r:id="rId4"/>
  </sheets>
  <definedNames>
    <definedName name="AUTO_ACTIVATE" localSheetId="0">'Macro1'!$A$2</definedName>
    <definedName name="AUTO_ACTIVATE" localSheetId="2">'Macro1'!$A$2</definedName>
    <definedName name="AUTO_ACTIVATE" localSheetId="1">'Macro1'!$A$2</definedName>
  </definedNames>
  <calcPr fullCalcOnLoad="1"/>
</workbook>
</file>

<file path=xl/sharedStrings.xml><?xml version="1.0" encoding="utf-8"?>
<sst xmlns="http://schemas.openxmlformats.org/spreadsheetml/2006/main" count="162" uniqueCount="144">
  <si>
    <t>附件：</t>
  </si>
  <si>
    <t>赣县2019年部门预算批复表</t>
  </si>
  <si>
    <t>预算单位：赣县区环保局</t>
  </si>
  <si>
    <t>单位：元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</si>
  <si>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</si>
  <si>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</si>
  <si>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</si>
  <si>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</si>
  <si>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</si>
  <si>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</si>
  <si>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</si>
  <si>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</si>
  <si>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一般公共服务</t>
  </si>
  <si>
    <t xml:space="preserve">      财政补助收入</t>
  </si>
  <si>
    <t xml:space="preserve">     工资福利支出</t>
  </si>
  <si>
    <t>外交</t>
  </si>
  <si>
    <t xml:space="preserve">      非税收入成本</t>
  </si>
  <si>
    <t xml:space="preserve">     商品和服务支出</t>
  </si>
  <si>
    <t>国防</t>
  </si>
  <si>
    <t xml:space="preserve">      专项收入</t>
  </si>
  <si>
    <t xml:space="preserve">     对个人和家庭补助支出</t>
  </si>
  <si>
    <t>公共安全</t>
  </si>
  <si>
    <t xml:space="preserve">      政府性基金收入</t>
  </si>
  <si>
    <t xml:space="preserve">     离退休费</t>
  </si>
  <si>
    <t>教育</t>
  </si>
  <si>
    <t xml:space="preserve">     非税收入成本性支出</t>
  </si>
  <si>
    <t xml:space="preserve">      预算内投资收入</t>
  </si>
  <si>
    <t>二、项目支出</t>
  </si>
  <si>
    <t>科学技术</t>
  </si>
  <si>
    <t>二、事业收入</t>
  </si>
  <si>
    <t xml:space="preserve">     基本建设项目支出</t>
  </si>
  <si>
    <t>文化体育与传媒</t>
  </si>
  <si>
    <t>三、事业单位经营收入</t>
  </si>
  <si>
    <t xml:space="preserve">     行政事业性项目支出</t>
  </si>
  <si>
    <t>社会保障与就业</t>
  </si>
  <si>
    <t>四、其他收入</t>
  </si>
  <si>
    <t>社会保险基金支出</t>
  </si>
  <si>
    <t>五、上级补助收入</t>
  </si>
  <si>
    <t xml:space="preserve">       2、</t>
  </si>
  <si>
    <t>医疗卫生</t>
  </si>
  <si>
    <t>六、附属单位上缴收入</t>
  </si>
  <si>
    <t xml:space="preserve">       3、</t>
  </si>
  <si>
    <t>节能环保</t>
  </si>
  <si>
    <t xml:space="preserve">       4、</t>
  </si>
  <si>
    <t>城乡社区事务</t>
  </si>
  <si>
    <t>农林水事务</t>
  </si>
  <si>
    <t>交通运输</t>
  </si>
  <si>
    <t>资源勘探电力信息等事务</t>
  </si>
  <si>
    <t>商业服务业等事务</t>
  </si>
  <si>
    <t>金融监管等事务支出</t>
  </si>
  <si>
    <t>地震灾后恢复重建支出</t>
  </si>
  <si>
    <t>国土资源气象等事务</t>
  </si>
  <si>
    <t>三、事业单位经营支出</t>
  </si>
  <si>
    <t>住房保障支出</t>
  </si>
  <si>
    <t>四、上缴上级支出</t>
  </si>
  <si>
    <t>粮油物资储备事务</t>
  </si>
  <si>
    <t>五、对附属单位补助支出</t>
  </si>
  <si>
    <t>环境保护事务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</si>
  <si>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</si>
  <si>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</si>
  <si>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</si>
  <si>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</si>
  <si>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</si>
  <si>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</si>
  <si>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</si>
  <si>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</si>
  <si>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</si>
  <si>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</si>
  <si>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单位按科目支出预算表</t>
  </si>
  <si>
    <t>预算单位：</t>
  </si>
  <si>
    <t>赣县区环保局</t>
  </si>
  <si>
    <t>科目编码</t>
  </si>
  <si>
    <t>科目名称</t>
  </si>
  <si>
    <t>合计</t>
  </si>
  <si>
    <t>财政补助收入</t>
  </si>
  <si>
    <t>非税收入成本</t>
  </si>
  <si>
    <t xml:space="preserve">  政府性基金收入</t>
  </si>
  <si>
    <t>上级补助收入</t>
  </si>
  <si>
    <t>上年结转</t>
  </si>
  <si>
    <t>类</t>
  </si>
  <si>
    <t>款</t>
  </si>
  <si>
    <t>项</t>
  </si>
  <si>
    <t>合计：</t>
  </si>
  <si>
    <t>211</t>
  </si>
  <si>
    <t>01</t>
  </si>
  <si>
    <r>
      <t>0</t>
    </r>
    <r>
      <rPr>
        <sz val="10"/>
        <rFont val="宋体"/>
        <family val="0"/>
      </rPr>
      <t>1</t>
    </r>
  </si>
  <si>
    <t>环境保护事务</t>
  </si>
  <si>
    <t>208</t>
  </si>
  <si>
    <t>05</t>
  </si>
  <si>
    <t>归口管理的行政单位离退休</t>
  </si>
  <si>
    <t>政府采购预算表</t>
  </si>
  <si>
    <t>预算单位：</t>
  </si>
  <si>
    <t>序号</t>
  </si>
  <si>
    <t>采购项目</t>
  </si>
  <si>
    <t>采购目录</t>
  </si>
  <si>
    <t>采购方式</t>
  </si>
  <si>
    <t>数量</t>
  </si>
  <si>
    <t>金额</t>
  </si>
  <si>
    <t>合计</t>
  </si>
  <si>
    <t>所属项目类别</t>
  </si>
  <si>
    <t>采购资金来源</t>
  </si>
  <si>
    <t>基本支出</t>
  </si>
  <si>
    <t>项目支出</t>
  </si>
  <si>
    <t>当年财政拨款收入安排</t>
  </si>
  <si>
    <t>事业收入</t>
  </si>
  <si>
    <t>事业单位经营收入</t>
  </si>
  <si>
    <t>上级补助收入</t>
  </si>
  <si>
    <t>附属单位上缴收入</t>
  </si>
  <si>
    <t>用事业基金弥补收支差额</t>
  </si>
  <si>
    <t>其他收入</t>
  </si>
  <si>
    <t>上年结转（结余）</t>
  </si>
  <si>
    <t>财拨小计</t>
  </si>
  <si>
    <t>经费拨款（补助）</t>
  </si>
  <si>
    <t>纳入预算的行政事业性收费</t>
  </si>
  <si>
    <t>专项收入</t>
  </si>
  <si>
    <t>纳入预算的政府性基金收入</t>
  </si>
  <si>
    <t>预算内投资收入</t>
  </si>
  <si>
    <t>罚没收入成本性支出收入</t>
  </si>
  <si>
    <t>财政拨款结转（结余）</t>
  </si>
  <si>
    <t>其他资金结转（结余）</t>
  </si>
  <si>
    <t xml:space="preserve">   </t>
  </si>
  <si>
    <t xml:space="preserve">   </t>
  </si>
  <si>
    <t>其中： 1、生态环境分局专项经费</t>
  </si>
  <si>
    <t>211</t>
  </si>
  <si>
    <t>01</t>
  </si>
  <si>
    <t>99</t>
  </si>
  <si>
    <t>其他环境保护管理事务支出</t>
  </si>
  <si>
    <t xml:space="preserve">     行政人员年终一次性奖金</t>
  </si>
  <si>
    <t xml:space="preserve">     养老保险</t>
  </si>
  <si>
    <t xml:space="preserve">     医疗保险</t>
  </si>
  <si>
    <t xml:space="preserve">     大病统筹</t>
  </si>
  <si>
    <t xml:space="preserve">     住房公积金</t>
  </si>
  <si>
    <t>208</t>
  </si>
  <si>
    <t>05</t>
  </si>
  <si>
    <t>机关事业单位基本养老保险缴费支出</t>
  </si>
  <si>
    <t>210</t>
  </si>
  <si>
    <t>11</t>
  </si>
  <si>
    <t>01</t>
  </si>
  <si>
    <t>行政单位医疗</t>
  </si>
  <si>
    <t>221</t>
  </si>
  <si>
    <t>02</t>
  </si>
  <si>
    <t>住房公积金</t>
  </si>
  <si>
    <t>99</t>
  </si>
  <si>
    <t>其他对个人和家庭的补助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</si>
</sst>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  <numFmt numFmtId="177" formatCode="###,###,###,##0.00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6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0" fontId="2" fillId="0" borderId="11" xfId="0" applyNumberFormat="1" applyFont="1" applyBorder="1" applyAlignment="1" applyProtection="1">
      <alignment horizontal="right" vertical="center" wrapText="1"/>
      <protection/>
    </xf>
    <xf numFmtId="4" fontId="2" fillId="0" borderId="13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40" fontId="2" fillId="0" borderId="14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left" vertical="center" wrapText="1"/>
      <protection/>
    </xf>
    <xf numFmtId="40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left"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center" vertical="center"/>
      <protection/>
    </xf>
    <xf numFmtId="40" fontId="2" fillId="0" borderId="11" xfId="0" applyNumberFormat="1" applyFont="1" applyBorder="1" applyAlignment="1" applyProtection="1">
      <alignment horizontal="right" vertical="center"/>
      <protection/>
    </xf>
    <xf numFmtId="4" fontId="2" fillId="0" borderId="16" xfId="0" applyNumberFormat="1" applyFont="1" applyBorder="1" applyAlignment="1" applyProtection="1">
      <alignment/>
      <protection/>
    </xf>
    <xf numFmtId="40" fontId="2" fillId="0" borderId="11" xfId="0" applyNumberFormat="1" applyFont="1" applyBorder="1" applyAlignment="1" applyProtection="1">
      <alignment horizontal="right" wrapText="1"/>
      <protection/>
    </xf>
    <xf numFmtId="40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5" xfId="0" applyNumberFormat="1" applyFont="1" applyFill="1" applyBorder="1" applyAlignment="1" applyProtection="1">
      <alignment horizontal="center" vertical="center"/>
      <protection/>
    </xf>
    <xf numFmtId="176" fontId="1" fillId="33" borderId="15" xfId="0" applyNumberFormat="1" applyFont="1" applyFill="1" applyBorder="1" applyAlignment="1" applyProtection="1">
      <alignment horizontal="right"/>
      <protection/>
    </xf>
    <xf numFmtId="177" fontId="1" fillId="33" borderId="15" xfId="0" applyNumberFormat="1" applyFont="1" applyFill="1" applyBorder="1" applyAlignment="1" applyProtection="1">
      <alignment horizontal="right"/>
      <protection/>
    </xf>
    <xf numFmtId="176" fontId="1" fillId="33" borderId="10" xfId="0" applyNumberFormat="1" applyFont="1" applyFill="1" applyBorder="1" applyAlignment="1" applyProtection="1">
      <alignment horizontal="right"/>
      <protection/>
    </xf>
    <xf numFmtId="177" fontId="1" fillId="33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horizontal="left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" sqref="A1"/>
    </sheetView>
  </sheetViews>
  <sheetFormatPr defaultColWidth="8.00390625" defaultRowHeight="14.25"/>
  <sheetData>
    <row r="2" ht="14.25">
      <c r="A2" t="b">
        <v>1</v>
      </c>
    </row>
    <row r="3" ht="14.25">
      <c r="A3" t="b">
        <v>1</v>
      </c>
    </row>
    <row r="4" ht="14.25">
      <c r="A4" t="b">
        <v>0</v>
      </c>
    </row>
    <row r="5" ht="14.25">
      <c r="A5" t="b">
        <v>0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J34"/>
  <sheetViews>
    <sheetView showZeros="0" tabSelected="1" zoomScalePageLayoutView="0" workbookViewId="0" topLeftCell="A1">
      <pane xSplit="1" ySplit="3" topLeftCell="B4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C22" sqref="C22"/>
    </sheetView>
  </sheetViews>
  <sheetFormatPr defaultColWidth="7.875" defaultRowHeight="14.25"/>
  <cols>
    <col min="1" max="1" width="24.125" style="1" customWidth="1"/>
    <col min="2" max="2" width="12.375" style="1" customWidth="1"/>
    <col min="3" max="3" width="21.50390625" style="1" customWidth="1"/>
    <col min="4" max="4" width="12.125" style="1" customWidth="1"/>
    <col min="5" max="5" width="19.00390625" style="1" customWidth="1"/>
    <col min="6" max="6" width="16.875" style="1" customWidth="1"/>
    <col min="7" max="10" width="8.00390625" style="1" customWidth="1"/>
    <col min="11" max="16384" width="7.875" style="1" customWidth="1"/>
  </cols>
  <sheetData>
    <row r="1" ht="21" customHeight="1">
      <c r="A1" s="2" t="s">
        <v>0</v>
      </c>
    </row>
    <row r="2" spans="1:10" ht="25.5" customHeight="1">
      <c r="A2" s="42" t="s">
        <v>1</v>
      </c>
      <c r="B2" s="42"/>
      <c r="C2" s="42"/>
      <c r="D2" s="42"/>
      <c r="E2" s="42"/>
      <c r="F2" s="42"/>
      <c r="G2" s="3"/>
      <c r="H2" s="3"/>
      <c r="I2" s="3"/>
      <c r="J2" s="3"/>
    </row>
    <row r="3" spans="1:6" ht="22.5" customHeight="1">
      <c r="A3" s="1" t="s">
        <v>2</v>
      </c>
      <c r="F3" s="4" t="s">
        <v>3</v>
      </c>
    </row>
    <row r="4" spans="1:10" ht="15.75" customHeight="1">
      <c r="A4" s="5" t="s">
        <v>4</v>
      </c>
      <c r="B4" s="6"/>
      <c r="C4" s="6" t="s">
        <v>5</v>
      </c>
      <c r="D4" s="6"/>
      <c r="E4" s="6"/>
      <c r="F4" s="6"/>
      <c r="G4" s="7"/>
      <c r="H4" s="7"/>
      <c r="I4" s="7"/>
      <c r="J4" s="7"/>
    </row>
    <row r="5" spans="1:10" ht="15.75" customHeight="1">
      <c r="A5" s="5" t="s">
        <v>6</v>
      </c>
      <c r="B5" s="8" t="s">
        <v>7</v>
      </c>
      <c r="C5" s="5" t="s">
        <v>8</v>
      </c>
      <c r="D5" s="8" t="s">
        <v>7</v>
      </c>
      <c r="E5" s="5" t="s">
        <v>9</v>
      </c>
      <c r="F5" s="8" t="s">
        <v>7</v>
      </c>
      <c r="G5" s="7"/>
      <c r="H5" s="7"/>
      <c r="I5" s="7"/>
      <c r="J5" s="7"/>
    </row>
    <row r="6" spans="1:10" ht="15.75" customHeight="1">
      <c r="A6" s="9" t="s">
        <v>10</v>
      </c>
      <c r="B6" s="10">
        <f>SUM(B7:B12)</f>
        <v>5821190</v>
      </c>
      <c r="C6" s="11" t="s">
        <v>11</v>
      </c>
      <c r="D6" s="10">
        <f>SUM(D7:D16)</f>
        <v>4821190</v>
      </c>
      <c r="E6" s="11" t="s">
        <v>12</v>
      </c>
      <c r="F6" s="10"/>
      <c r="G6" s="7"/>
      <c r="H6" s="7"/>
      <c r="I6" s="7"/>
      <c r="J6" s="7"/>
    </row>
    <row r="7" spans="1:10" ht="15.75" customHeight="1">
      <c r="A7" s="12" t="s">
        <v>13</v>
      </c>
      <c r="B7" s="13">
        <v>5496190</v>
      </c>
      <c r="C7" s="11" t="s">
        <v>14</v>
      </c>
      <c r="D7" s="10">
        <v>2760074</v>
      </c>
      <c r="E7" s="11" t="s">
        <v>15</v>
      </c>
      <c r="F7" s="10"/>
      <c r="G7" s="7"/>
      <c r="H7" s="7"/>
      <c r="I7" s="7"/>
      <c r="J7" s="7"/>
    </row>
    <row r="8" spans="1:10" ht="15.75" customHeight="1">
      <c r="A8" s="14" t="s">
        <v>16</v>
      </c>
      <c r="B8" s="15">
        <v>325000</v>
      </c>
      <c r="C8" s="11" t="s">
        <v>17</v>
      </c>
      <c r="D8" s="13">
        <v>584280</v>
      </c>
      <c r="E8" s="11" t="s">
        <v>18</v>
      </c>
      <c r="F8" s="10"/>
      <c r="G8" s="7"/>
      <c r="H8" s="7"/>
      <c r="I8" s="7"/>
      <c r="J8" s="7"/>
    </row>
    <row r="9" spans="1:6" ht="15.75" customHeight="1">
      <c r="A9" s="12" t="s">
        <v>19</v>
      </c>
      <c r="B9" s="10"/>
      <c r="C9" s="11" t="s">
        <v>20</v>
      </c>
      <c r="D9" s="15">
        <v>22732</v>
      </c>
      <c r="E9" s="11" t="s">
        <v>21</v>
      </c>
      <c r="F9" s="10"/>
    </row>
    <row r="10" spans="1:6" ht="15.75" customHeight="1">
      <c r="A10" s="12" t="s">
        <v>22</v>
      </c>
      <c r="B10" s="10"/>
      <c r="C10" s="11" t="s">
        <v>23</v>
      </c>
      <c r="D10" s="10">
        <v>80316</v>
      </c>
      <c r="E10" s="11" t="s">
        <v>24</v>
      </c>
      <c r="F10" s="10"/>
    </row>
    <row r="11" spans="1:6" ht="15.75" customHeight="1">
      <c r="A11" s="12"/>
      <c r="B11" s="10"/>
      <c r="C11" s="11" t="s">
        <v>25</v>
      </c>
      <c r="D11" s="13">
        <v>325000</v>
      </c>
      <c r="E11" s="11"/>
      <c r="F11" s="10"/>
    </row>
    <row r="12" spans="1:6" ht="15.75" customHeight="1">
      <c r="A12" s="12" t="s">
        <v>26</v>
      </c>
      <c r="B12" s="10"/>
      <c r="C12" s="11" t="s">
        <v>127</v>
      </c>
      <c r="D12" s="13">
        <v>47105</v>
      </c>
      <c r="E12" s="11" t="s">
        <v>28</v>
      </c>
      <c r="F12" s="10"/>
    </row>
    <row r="13" spans="1:6" ht="15.75" customHeight="1">
      <c r="A13" s="12" t="s">
        <v>29</v>
      </c>
      <c r="B13" s="10"/>
      <c r="C13" s="11" t="s">
        <v>128</v>
      </c>
      <c r="D13" s="13">
        <v>488956</v>
      </c>
      <c r="E13" s="11" t="s">
        <v>31</v>
      </c>
      <c r="F13" s="10"/>
    </row>
    <row r="14" spans="1:6" ht="15.75" customHeight="1">
      <c r="A14" s="12" t="s">
        <v>32</v>
      </c>
      <c r="B14" s="10"/>
      <c r="C14" s="11" t="s">
        <v>129</v>
      </c>
      <c r="D14" s="13">
        <v>188874</v>
      </c>
      <c r="E14" s="11" t="s">
        <v>34</v>
      </c>
      <c r="F14" s="10">
        <f>488956+80316+22732</f>
        <v>592004</v>
      </c>
    </row>
    <row r="15" spans="1:6" ht="24" customHeight="1">
      <c r="A15" s="12" t="s">
        <v>35</v>
      </c>
      <c r="B15" s="10"/>
      <c r="C15" s="11" t="s">
        <v>130</v>
      </c>
      <c r="D15" s="13">
        <v>6840</v>
      </c>
      <c r="E15" s="11" t="s">
        <v>36</v>
      </c>
      <c r="F15" s="10"/>
    </row>
    <row r="16" spans="1:6" ht="15.75" customHeight="1">
      <c r="A16" s="14" t="s">
        <v>37</v>
      </c>
      <c r="B16" s="13"/>
      <c r="C16" s="11" t="s">
        <v>131</v>
      </c>
      <c r="D16" s="13">
        <v>317013</v>
      </c>
      <c r="E16" s="11" t="s">
        <v>39</v>
      </c>
      <c r="F16" s="10">
        <f>188874+6840</f>
        <v>195714</v>
      </c>
    </row>
    <row r="17" spans="1:6" ht="15.75" customHeight="1">
      <c r="A17" s="14" t="s">
        <v>40</v>
      </c>
      <c r="B17" s="17"/>
      <c r="C17" s="16" t="s">
        <v>27</v>
      </c>
      <c r="D17" s="15">
        <f>D18+D19</f>
        <v>1000000</v>
      </c>
      <c r="E17" s="11" t="s">
        <v>42</v>
      </c>
      <c r="F17" s="10"/>
    </row>
    <row r="18" spans="1:6" ht="15.75" customHeight="1">
      <c r="A18" s="18"/>
      <c r="B18" s="13"/>
      <c r="C18" s="16" t="s">
        <v>30</v>
      </c>
      <c r="D18" s="10"/>
      <c r="E18" s="11" t="s">
        <v>44</v>
      </c>
      <c r="F18" s="10"/>
    </row>
    <row r="19" spans="1:6" ht="15.75" customHeight="1">
      <c r="A19" s="18"/>
      <c r="B19" s="13"/>
      <c r="C19" s="16" t="s">
        <v>33</v>
      </c>
      <c r="D19" s="10">
        <f>SUM(D20:D25)</f>
        <v>1000000</v>
      </c>
      <c r="E19" s="11" t="s">
        <v>45</v>
      </c>
      <c r="F19" s="10"/>
    </row>
    <row r="20" spans="1:6" ht="15.75" customHeight="1">
      <c r="A20" s="20"/>
      <c r="B20" s="13"/>
      <c r="C20" s="16" t="s">
        <v>122</v>
      </c>
      <c r="D20" s="10">
        <v>1000000</v>
      </c>
      <c r="E20" s="11" t="s">
        <v>46</v>
      </c>
      <c r="F20" s="10"/>
    </row>
    <row r="21" spans="1:6" ht="15.75" customHeight="1">
      <c r="A21" s="18"/>
      <c r="B21" s="13"/>
      <c r="C21" s="16" t="s">
        <v>38</v>
      </c>
      <c r="D21" s="10"/>
      <c r="E21" s="21" t="s">
        <v>47</v>
      </c>
      <c r="F21" s="10"/>
    </row>
    <row r="22" spans="1:6" ht="15.75" customHeight="1">
      <c r="A22" s="18"/>
      <c r="B22" s="13"/>
      <c r="C22" s="16" t="s">
        <v>41</v>
      </c>
      <c r="D22" s="13"/>
      <c r="E22" s="9" t="s">
        <v>48</v>
      </c>
      <c r="F22" s="10"/>
    </row>
    <row r="23" spans="1:6" ht="15.75" customHeight="1">
      <c r="A23" s="18"/>
      <c r="B23" s="13"/>
      <c r="C23" s="19" t="s">
        <v>43</v>
      </c>
      <c r="D23" s="15"/>
      <c r="E23" s="9" t="s">
        <v>49</v>
      </c>
      <c r="F23" s="10"/>
    </row>
    <row r="24" spans="1:6" ht="15.75" customHeight="1">
      <c r="A24" s="18"/>
      <c r="B24" s="13"/>
      <c r="C24" s="20"/>
      <c r="D24" s="13"/>
      <c r="E24" s="9" t="s">
        <v>50</v>
      </c>
      <c r="F24" s="10"/>
    </row>
    <row r="25" spans="1:6" ht="15.75" customHeight="1">
      <c r="A25" s="18"/>
      <c r="B25" s="13"/>
      <c r="D25" s="13"/>
      <c r="E25" s="9" t="s">
        <v>51</v>
      </c>
      <c r="F25" s="13"/>
    </row>
    <row r="26" spans="1:6" ht="15.75" customHeight="1">
      <c r="A26" s="18"/>
      <c r="B26" s="13"/>
      <c r="C26" s="16" t="s">
        <v>52</v>
      </c>
      <c r="D26" s="13"/>
      <c r="E26" s="9" t="s">
        <v>53</v>
      </c>
      <c r="F26" s="15">
        <v>317013</v>
      </c>
    </row>
    <row r="27" spans="1:6" ht="15.75" customHeight="1">
      <c r="A27" s="18"/>
      <c r="B27" s="13"/>
      <c r="C27" s="16" t="s">
        <v>54</v>
      </c>
      <c r="D27" s="13"/>
      <c r="E27" s="9" t="s">
        <v>55</v>
      </c>
      <c r="F27" s="10"/>
    </row>
    <row r="28" spans="1:6" ht="15.75" customHeight="1">
      <c r="A28" s="18"/>
      <c r="B28" s="10"/>
      <c r="C28" s="16" t="s">
        <v>56</v>
      </c>
      <c r="D28" s="10"/>
      <c r="E28" s="9" t="s">
        <v>57</v>
      </c>
      <c r="F28" s="10">
        <f>47105+584280+325000+2760074+1000000</f>
        <v>4716459</v>
      </c>
    </row>
    <row r="29" spans="1:6" ht="15.75" customHeight="1">
      <c r="A29" s="22" t="s">
        <v>58</v>
      </c>
      <c r="B29" s="13">
        <f>B6+B13+B14+B15+B16+B17</f>
        <v>5821190</v>
      </c>
      <c r="C29" s="23" t="s">
        <v>59</v>
      </c>
      <c r="D29" s="10">
        <f>D6+D17+D26+D27+D28</f>
        <v>5821190</v>
      </c>
      <c r="E29" s="23" t="s">
        <v>59</v>
      </c>
      <c r="F29" s="10">
        <f>SUM(F6:F28)</f>
        <v>5821190</v>
      </c>
    </row>
    <row r="30" spans="1:6" ht="15.75" customHeight="1">
      <c r="A30" s="9" t="s">
        <v>60</v>
      </c>
      <c r="B30" s="15">
        <v>0</v>
      </c>
      <c r="C30" s="11" t="s">
        <v>61</v>
      </c>
      <c r="D30" s="13"/>
      <c r="E30" s="21" t="s">
        <v>62</v>
      </c>
      <c r="F30" s="13"/>
    </row>
    <row r="31" spans="1:6" ht="15.75" customHeight="1">
      <c r="A31" s="9" t="s">
        <v>63</v>
      </c>
      <c r="B31" s="24">
        <f>B32+B33</f>
        <v>0</v>
      </c>
      <c r="C31" s="25"/>
      <c r="D31" s="17"/>
      <c r="E31" s="20"/>
      <c r="F31" s="17"/>
    </row>
    <row r="32" spans="1:6" ht="15.75" customHeight="1">
      <c r="A32" s="9" t="s">
        <v>64</v>
      </c>
      <c r="B32" s="26"/>
      <c r="C32" s="25"/>
      <c r="D32" s="13"/>
      <c r="E32" s="20"/>
      <c r="F32" s="13"/>
    </row>
    <row r="33" spans="1:6" ht="15.75" customHeight="1">
      <c r="A33" s="9" t="s">
        <v>65</v>
      </c>
      <c r="B33" s="26">
        <v>0</v>
      </c>
      <c r="C33" s="25"/>
      <c r="D33" s="10"/>
      <c r="E33" s="20"/>
      <c r="F33" s="10"/>
    </row>
    <row r="34" spans="1:6" ht="15.75" customHeight="1">
      <c r="A34" s="22" t="s">
        <v>66</v>
      </c>
      <c r="B34" s="27">
        <f>B29+B30+B31</f>
        <v>5821190</v>
      </c>
      <c r="C34" s="23" t="s">
        <v>67</v>
      </c>
      <c r="D34" s="13">
        <f>D29+D30</f>
        <v>5821190</v>
      </c>
      <c r="E34" s="23" t="s">
        <v>67</v>
      </c>
      <c r="F34" s="13">
        <f>F29+F30</f>
        <v>5821190</v>
      </c>
    </row>
  </sheetData>
  <sheetProtection/>
  <mergeCells count="1">
    <mergeCell ref="A2:F2"/>
  </mergeCells>
  <printOptions horizontalCentered="1"/>
  <pageMargins left="0.7499062639521802" right="0.7499062639521802" top="0.390229004574573" bottom="0.42980740389486" header="0.5096585262478807" footer="0.5096585262478807"/>
  <pageSetup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showZeros="0" zoomScalePageLayoutView="0" workbookViewId="0" topLeftCell="A1">
      <pane xSplit="3" ySplit="5" topLeftCell="D6" activePane="bottomRight" state="frozen"/>
      <selection pane="topLeft" activeCell="G7" sqref="G7"/>
      <selection pane="topRight" activeCell="G7" sqref="G7"/>
      <selection pane="bottomLeft" activeCell="G7" sqref="G7"/>
      <selection pane="bottomRight" activeCell="F14" sqref="F14"/>
    </sheetView>
  </sheetViews>
  <sheetFormatPr defaultColWidth="7.875" defaultRowHeight="14.25"/>
  <cols>
    <col min="1" max="3" width="5.125" style="29" customWidth="1"/>
    <col min="4" max="4" width="27.75390625" style="28" customWidth="1"/>
    <col min="5" max="5" width="9.25390625" style="28" customWidth="1"/>
    <col min="6" max="10" width="11.125" style="28" customWidth="1"/>
    <col min="11" max="16384" width="7.875" style="28" customWidth="1"/>
  </cols>
  <sheetData>
    <row r="1" spans="1:10" ht="18.75" customHeight="1">
      <c r="A1" s="42" t="s">
        <v>68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30" customFormat="1" ht="24" customHeight="1">
      <c r="A2" s="31" t="s">
        <v>69</v>
      </c>
      <c r="B2" s="32"/>
      <c r="C2" s="32" t="s">
        <v>70</v>
      </c>
      <c r="J2" s="4" t="s">
        <v>3</v>
      </c>
    </row>
    <row r="3" spans="1:10" s="30" customFormat="1" ht="21.75" customHeight="1">
      <c r="A3" s="43" t="s">
        <v>71</v>
      </c>
      <c r="B3" s="43"/>
      <c r="C3" s="43"/>
      <c r="D3" s="44" t="s">
        <v>72</v>
      </c>
      <c r="E3" s="44" t="s">
        <v>73</v>
      </c>
      <c r="F3" s="45" t="s">
        <v>74</v>
      </c>
      <c r="G3" s="46" t="s">
        <v>75</v>
      </c>
      <c r="H3" s="46" t="s">
        <v>76</v>
      </c>
      <c r="I3" s="46" t="s">
        <v>77</v>
      </c>
      <c r="J3" s="45" t="s">
        <v>78</v>
      </c>
    </row>
    <row r="4" spans="1:10" s="30" customFormat="1" ht="21.75" customHeight="1">
      <c r="A4" s="33" t="s">
        <v>79</v>
      </c>
      <c r="B4" s="33" t="s">
        <v>80</v>
      </c>
      <c r="C4" s="33" t="s">
        <v>81</v>
      </c>
      <c r="D4" s="44"/>
      <c r="E4" s="44"/>
      <c r="F4" s="45"/>
      <c r="G4" s="47"/>
      <c r="H4" s="47"/>
      <c r="I4" s="47"/>
      <c r="J4" s="45"/>
    </row>
    <row r="5" spans="1:10" s="30" customFormat="1" ht="21.75" customHeight="1">
      <c r="A5" s="33"/>
      <c r="B5" s="33"/>
      <c r="C5" s="33"/>
      <c r="D5" s="5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</row>
    <row r="6" spans="1:10" s="30" customFormat="1" ht="21.75" customHeight="1">
      <c r="A6" s="33"/>
      <c r="B6" s="33"/>
      <c r="C6" s="33"/>
      <c r="D6" s="5" t="s">
        <v>82</v>
      </c>
      <c r="E6" s="5">
        <f>E7+E8+E9+E10+E11+E12+E13+E14</f>
        <v>5821190</v>
      </c>
      <c r="F6" s="5">
        <f>F7+F8+F9+F10+F11+F12+F13+F14</f>
        <v>5496190</v>
      </c>
      <c r="G6" s="5">
        <v>325000</v>
      </c>
      <c r="H6" s="5"/>
      <c r="I6" s="5"/>
      <c r="J6" s="5"/>
    </row>
    <row r="7" spans="1:10" s="30" customFormat="1" ht="21.75" customHeight="1">
      <c r="A7" s="33" t="s">
        <v>83</v>
      </c>
      <c r="B7" s="33" t="s">
        <v>84</v>
      </c>
      <c r="C7" s="33" t="s">
        <v>85</v>
      </c>
      <c r="D7" s="5" t="s">
        <v>86</v>
      </c>
      <c r="E7" s="5">
        <f>F7</f>
        <v>3391459</v>
      </c>
      <c r="F7" s="5">
        <f>47105+584280+2760074</f>
        <v>3391459</v>
      </c>
      <c r="G7" s="5"/>
      <c r="H7" s="5"/>
      <c r="I7" s="5"/>
      <c r="J7" s="5"/>
    </row>
    <row r="8" spans="1:10" s="30" customFormat="1" ht="21.75" customHeight="1">
      <c r="A8" s="33" t="s">
        <v>87</v>
      </c>
      <c r="B8" s="33" t="s">
        <v>88</v>
      </c>
      <c r="C8" s="33" t="s">
        <v>84</v>
      </c>
      <c r="D8" s="5" t="s">
        <v>89</v>
      </c>
      <c r="E8" s="5">
        <f>F8</f>
        <v>80316</v>
      </c>
      <c r="F8" s="5">
        <v>80316</v>
      </c>
      <c r="G8" s="5"/>
      <c r="H8" s="5">
        <f aca="true" t="shared" si="0" ref="H8:J9">H9</f>
        <v>0</v>
      </c>
      <c r="I8" s="5">
        <f t="shared" si="0"/>
        <v>0</v>
      </c>
      <c r="J8" s="5">
        <f t="shared" si="0"/>
        <v>0</v>
      </c>
    </row>
    <row r="9" spans="1:10" s="30" customFormat="1" ht="21.75" customHeight="1">
      <c r="A9" s="33" t="s">
        <v>83</v>
      </c>
      <c r="B9" s="33" t="s">
        <v>84</v>
      </c>
      <c r="C9" s="33" t="s">
        <v>84</v>
      </c>
      <c r="D9" s="5" t="s">
        <v>86</v>
      </c>
      <c r="E9" s="5">
        <f aca="true" t="shared" si="1" ref="E9:E15">SUM(F9:J9)</f>
        <v>325000</v>
      </c>
      <c r="F9" s="5"/>
      <c r="G9" s="5">
        <v>325000</v>
      </c>
      <c r="H9" s="5">
        <f t="shared" si="0"/>
        <v>0</v>
      </c>
      <c r="I9" s="5">
        <f t="shared" si="0"/>
        <v>0</v>
      </c>
      <c r="J9" s="5">
        <f t="shared" si="0"/>
        <v>0</v>
      </c>
    </row>
    <row r="10" spans="1:10" s="30" customFormat="1" ht="21.75" customHeight="1">
      <c r="A10" s="33" t="s">
        <v>123</v>
      </c>
      <c r="B10" s="33" t="s">
        <v>124</v>
      </c>
      <c r="C10" s="33" t="s">
        <v>125</v>
      </c>
      <c r="D10" s="34" t="s">
        <v>126</v>
      </c>
      <c r="E10" s="5">
        <f t="shared" si="1"/>
        <v>1000000</v>
      </c>
      <c r="F10" s="5">
        <v>1000000</v>
      </c>
      <c r="G10" s="5"/>
      <c r="H10" s="5"/>
      <c r="I10" s="5"/>
      <c r="J10" s="5"/>
    </row>
    <row r="11" spans="1:10" s="30" customFormat="1" ht="21.75" customHeight="1">
      <c r="A11" s="33" t="s">
        <v>132</v>
      </c>
      <c r="B11" s="33" t="s">
        <v>133</v>
      </c>
      <c r="C11" s="33" t="s">
        <v>133</v>
      </c>
      <c r="D11" s="5" t="s">
        <v>134</v>
      </c>
      <c r="E11" s="5">
        <f t="shared" si="1"/>
        <v>488956</v>
      </c>
      <c r="F11" s="5">
        <v>488956</v>
      </c>
      <c r="G11" s="5">
        <f aca="true" t="shared" si="2" ref="G11:J12">G12</f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s="30" customFormat="1" ht="21.75" customHeight="1">
      <c r="A12" s="33" t="s">
        <v>135</v>
      </c>
      <c r="B12" s="33" t="s">
        <v>136</v>
      </c>
      <c r="C12" s="33" t="s">
        <v>137</v>
      </c>
      <c r="D12" s="5" t="s">
        <v>138</v>
      </c>
      <c r="E12" s="5">
        <f t="shared" si="1"/>
        <v>195714</v>
      </c>
      <c r="F12" s="5">
        <f>188874+6840</f>
        <v>195714</v>
      </c>
      <c r="G12" s="5">
        <f t="shared" si="2"/>
        <v>0</v>
      </c>
      <c r="H12" s="5">
        <f t="shared" si="2"/>
        <v>0</v>
      </c>
      <c r="I12" s="5">
        <f t="shared" si="2"/>
        <v>0</v>
      </c>
      <c r="J12" s="5">
        <f t="shared" si="2"/>
        <v>0</v>
      </c>
    </row>
    <row r="13" spans="1:10" s="30" customFormat="1" ht="21.75" customHeight="1">
      <c r="A13" s="33" t="s">
        <v>139</v>
      </c>
      <c r="B13" s="33" t="s">
        <v>140</v>
      </c>
      <c r="C13" s="33" t="s">
        <v>137</v>
      </c>
      <c r="D13" s="5" t="s">
        <v>141</v>
      </c>
      <c r="E13" s="5">
        <f t="shared" si="1"/>
        <v>317013</v>
      </c>
      <c r="F13" s="5">
        <v>317013</v>
      </c>
      <c r="G13" s="5"/>
      <c r="H13" s="5"/>
      <c r="I13" s="5"/>
      <c r="J13" s="5"/>
    </row>
    <row r="14" spans="1:10" s="30" customFormat="1" ht="21.75" customHeight="1">
      <c r="A14" s="33" t="s">
        <v>132</v>
      </c>
      <c r="B14" s="33" t="s">
        <v>142</v>
      </c>
      <c r="C14" s="33" t="s">
        <v>137</v>
      </c>
      <c r="D14" s="5" t="s">
        <v>143</v>
      </c>
      <c r="E14" s="5">
        <f>SUM(F14:J14)</f>
        <v>22732</v>
      </c>
      <c r="F14" s="5">
        <v>22732</v>
      </c>
      <c r="G14" s="5">
        <f aca="true" t="shared" si="3" ref="F14:J15">G15</f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</row>
    <row r="15" spans="1:10" s="30" customFormat="1" ht="21.75" customHeight="1">
      <c r="A15" s="33"/>
      <c r="B15" s="33"/>
      <c r="C15" s="33"/>
      <c r="D15" s="34"/>
      <c r="E15" s="5">
        <f t="shared" si="1"/>
        <v>0</v>
      </c>
      <c r="F15" s="5">
        <f t="shared" si="3"/>
        <v>0</v>
      </c>
      <c r="G15" s="5">
        <f t="shared" si="3"/>
        <v>0</v>
      </c>
      <c r="H15" s="5">
        <f t="shared" si="3"/>
        <v>0</v>
      </c>
      <c r="I15" s="5">
        <f t="shared" si="3"/>
        <v>0</v>
      </c>
      <c r="J15" s="5">
        <f t="shared" si="3"/>
        <v>0</v>
      </c>
    </row>
    <row r="16" spans="1:10" s="30" customFormat="1" ht="21.75" customHeight="1">
      <c r="A16" s="33"/>
      <c r="B16" s="33"/>
      <c r="C16" s="33"/>
      <c r="D16" s="34"/>
      <c r="E16" s="5"/>
      <c r="F16" s="5"/>
      <c r="G16" s="5"/>
      <c r="H16" s="5"/>
      <c r="I16" s="5"/>
      <c r="J16" s="5"/>
    </row>
  </sheetData>
  <sheetProtection/>
  <mergeCells count="9"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499062639521802" right="0.7499062639521802" top="0.7901790573841005" bottom="0.9797386297090787" header="0.5096585262478807" footer="0.5096585262478807"/>
  <pageSetup horizontalDpi="1200" verticalDpi="12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A1" sqref="A1:X1"/>
    </sheetView>
  </sheetViews>
  <sheetFormatPr defaultColWidth="8.00390625" defaultRowHeight="14.25"/>
  <cols>
    <col min="1" max="1" width="3.50390625" style="0" customWidth="1"/>
  </cols>
  <sheetData>
    <row r="1" spans="1:24" ht="21" customHeight="1">
      <c r="A1" s="49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ht="16.5" customHeight="1"/>
    <row r="3" spans="1:24" ht="14.25">
      <c r="A3" s="50" t="s">
        <v>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14.25">
      <c r="A4" s="48" t="s">
        <v>92</v>
      </c>
      <c r="B4" s="48" t="s">
        <v>93</v>
      </c>
      <c r="C4" s="48" t="s">
        <v>94</v>
      </c>
      <c r="D4" s="48" t="s">
        <v>95</v>
      </c>
      <c r="E4" s="48" t="s">
        <v>96</v>
      </c>
      <c r="F4" s="48" t="s">
        <v>97</v>
      </c>
      <c r="G4" s="48" t="s">
        <v>98</v>
      </c>
      <c r="H4" s="48" t="s">
        <v>99</v>
      </c>
      <c r="I4" s="48"/>
      <c r="J4" s="48" t="s">
        <v>100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4.25">
      <c r="A5" s="48"/>
      <c r="B5" s="48"/>
      <c r="C5" s="48"/>
      <c r="D5" s="48"/>
      <c r="E5" s="48"/>
      <c r="F5" s="48"/>
      <c r="G5" s="48"/>
      <c r="H5" s="48" t="s">
        <v>101</v>
      </c>
      <c r="I5" s="48" t="s">
        <v>102</v>
      </c>
      <c r="J5" s="48" t="s">
        <v>103</v>
      </c>
      <c r="K5" s="48"/>
      <c r="L5" s="48"/>
      <c r="M5" s="48"/>
      <c r="N5" s="48"/>
      <c r="O5" s="48"/>
      <c r="P5" s="48"/>
      <c r="Q5" s="51" t="s">
        <v>104</v>
      </c>
      <c r="R5" s="51" t="s">
        <v>105</v>
      </c>
      <c r="S5" s="51" t="s">
        <v>106</v>
      </c>
      <c r="T5" s="51" t="s">
        <v>107</v>
      </c>
      <c r="U5" s="51" t="s">
        <v>108</v>
      </c>
      <c r="V5" s="51" t="s">
        <v>109</v>
      </c>
      <c r="W5" s="48" t="s">
        <v>110</v>
      </c>
      <c r="X5" s="48"/>
    </row>
    <row r="6" spans="1:24" ht="45.75" customHeight="1">
      <c r="A6" s="48"/>
      <c r="B6" s="48"/>
      <c r="C6" s="48"/>
      <c r="D6" s="48"/>
      <c r="E6" s="48"/>
      <c r="F6" s="48"/>
      <c r="G6" s="48"/>
      <c r="H6" s="48"/>
      <c r="I6" s="48"/>
      <c r="J6" s="36" t="s">
        <v>111</v>
      </c>
      <c r="K6" s="36" t="s">
        <v>112</v>
      </c>
      <c r="L6" s="36" t="s">
        <v>113</v>
      </c>
      <c r="M6" s="36" t="s">
        <v>114</v>
      </c>
      <c r="N6" s="36" t="s">
        <v>115</v>
      </c>
      <c r="O6" s="36" t="s">
        <v>116</v>
      </c>
      <c r="P6" s="36" t="s">
        <v>117</v>
      </c>
      <c r="Q6" s="51"/>
      <c r="R6" s="51"/>
      <c r="S6" s="51"/>
      <c r="T6" s="51"/>
      <c r="U6" s="51"/>
      <c r="V6" s="51"/>
      <c r="W6" s="36" t="s">
        <v>118</v>
      </c>
      <c r="X6" s="36" t="s">
        <v>119</v>
      </c>
    </row>
    <row r="7" spans="1:24" ht="21.75" customHeight="1">
      <c r="A7" s="37"/>
      <c r="B7" s="37" t="s">
        <v>120</v>
      </c>
      <c r="C7" s="37" t="s">
        <v>120</v>
      </c>
      <c r="D7" s="37" t="s">
        <v>120</v>
      </c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4" ht="21.75" customHeight="1">
      <c r="A8" s="35"/>
      <c r="B8" s="35" t="s">
        <v>121</v>
      </c>
      <c r="C8" s="35" t="s">
        <v>121</v>
      </c>
      <c r="D8" s="35" t="s">
        <v>121</v>
      </c>
      <c r="E8" s="40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21.75" customHeight="1">
      <c r="A9" s="35"/>
      <c r="B9" s="35"/>
      <c r="C9" s="35"/>
      <c r="D9" s="35"/>
      <c r="E9" s="40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ht="21.75" customHeight="1">
      <c r="A10" s="35"/>
      <c r="B10" s="35"/>
      <c r="C10" s="35"/>
      <c r="D10" s="35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21.75" customHeight="1">
      <c r="A11" s="35"/>
      <c r="B11" s="35"/>
      <c r="C11" s="35"/>
      <c r="D11" s="35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21.75" customHeight="1">
      <c r="A12" s="35"/>
      <c r="B12" s="35"/>
      <c r="C12" s="35"/>
      <c r="D12" s="35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21.75" customHeight="1">
      <c r="A13" s="35"/>
      <c r="B13" s="35"/>
      <c r="C13" s="35"/>
      <c r="D13" s="35"/>
      <c r="E13" s="4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21.75" customHeight="1">
      <c r="A14" s="35"/>
      <c r="B14" s="35"/>
      <c r="C14" s="35"/>
      <c r="D14" s="35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21.75" customHeight="1">
      <c r="A15" s="35"/>
      <c r="B15" s="35"/>
      <c r="C15" s="35"/>
      <c r="D15" s="35"/>
      <c r="E15" s="40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21.75" customHeight="1">
      <c r="A16" s="35"/>
      <c r="B16" s="35"/>
      <c r="C16" s="35"/>
      <c r="D16" s="35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</sheetData>
  <sheetProtection/>
  <mergeCells count="21">
    <mergeCell ref="Q5:Q6"/>
    <mergeCell ref="V5:V6"/>
    <mergeCell ref="C4:C6"/>
    <mergeCell ref="R5:R6"/>
    <mergeCell ref="S5:S6"/>
    <mergeCell ref="T5:T6"/>
    <mergeCell ref="U5:U6"/>
    <mergeCell ref="F4:F6"/>
    <mergeCell ref="G4:G6"/>
    <mergeCell ref="H5:H6"/>
    <mergeCell ref="D4:D6"/>
    <mergeCell ref="E4:E6"/>
    <mergeCell ref="I5:I6"/>
    <mergeCell ref="A1:X1"/>
    <mergeCell ref="A3:X3"/>
    <mergeCell ref="H4:I4"/>
    <mergeCell ref="J4:X4"/>
    <mergeCell ref="J5:P5"/>
    <mergeCell ref="W5:X5"/>
    <mergeCell ref="A4:A6"/>
    <mergeCell ref="B4:B6"/>
  </mergeCells>
  <printOptions/>
  <pageMargins left="0.7499062639521802" right="0.7499062639521802" top="0.9998749560258521" bottom="0.9998749560258521" header="0.5096585262478807" footer="0.5096585262478807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2014-03-24T02:48:55Z</cp:lastPrinted>
  <dcterms:created xsi:type="dcterms:W3CDTF">2009-08-13T07:30:12Z</dcterms:created>
  <dcterms:modified xsi:type="dcterms:W3CDTF">2019-06-26T02:28:33Z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