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'部门收入总表'!$A$1:$O$26</definedName>
    <definedName name="_xlnm.Print_Area" localSheetId="2">'部门支出总表'!$A$1:$H$16</definedName>
    <definedName name="_xlnm.Print_Area" localSheetId="3">'财拨收支总表'!$A$1:$F$16</definedName>
    <definedName name="_xlnm.Print_Area" localSheetId="9">'财拨总表（引用）'!$A$1:$D$25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'一般公共预算基本支出表'!$A$1:$E$50</definedName>
    <definedName name="_xlnm.Print_Area" localSheetId="4">'一般公共预算支出表'!$A$1:$E$22</definedName>
    <definedName name="_xlnm.Print_Area" localSheetId="7">'政府性基金'!$A$1:$E$18</definedName>
    <definedName name="_xlnm.Print_Area" localSheetId="8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<sst xmlns="http://schemas.openxmlformats.org/spreadsheetml/2006/main" count="371" uniqueCount="215">
  <si>
    <t>收支预算总表</t>
  </si>
  <si>
    <t>填报单位:赣州市赣县区房地产管理局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</si>
  <si>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</si>
  <si>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</si>
  <si>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</si>
  <si>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</si>
  <si>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</si>
  <si>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</si>
  <si>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</si>
  <si>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</si>
  <si>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</si>
  <si>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</si>
  <si>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</si>
  <si>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</si>
  <si>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</si>
  <si>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</si>
  <si>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</si>
  <si>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</si>
  <si>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</si>
  <si>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</si>
  <si>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</si>
  <si>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</si>
  <si>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</si>
  <si>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</si>
  <si>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</si>
  <si>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</si>
  <si>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</si>
  <si>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</si>
  <si>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</si>
  <si>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</si>
  <si>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</si>
  <si>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</si>
  <si>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</si>
  <si>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</si>
  <si>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</si>
  <si>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</si>
  <si>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</si>
  <si>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</si>
  <si>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</si>
  <si>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</si>
  <si>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</si>
  <si>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</si>
  <si>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</si>
  <si>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212</t>
  </si>
  <si>
    <t>城乡社区支出</t>
  </si>
  <si>
    <t xml:space="preserve">  01</t>
  </si>
  <si>
    <t xml:space="preserve">  城乡社区管理事务</t>
  </si>
  <si>
    <t xml:space="preserve">    2120101</t>
  </si>
  <si>
    <t xml:space="preserve">    行政运行（城乡社区管理事务）</t>
  </si>
  <si>
    <t>208</t>
  </si>
  <si>
    <t>社会保障和就业支出</t>
  </si>
  <si>
    <t>　05</t>
  </si>
  <si>
    <t>　　行政事业单位离退休</t>
  </si>
  <si>
    <t>　　2080502</t>
  </si>
  <si>
    <t>　　事业单位离退休</t>
  </si>
  <si>
    <t>机关事业单位基本养老保险缴费支出</t>
  </si>
  <si>
    <t xml:space="preserve">  99</t>
  </si>
  <si>
    <t xml:space="preserve">   其他社会保障和就业支出</t>
  </si>
  <si>
    <t xml:space="preserve">     其他社会保障和就业支出</t>
  </si>
  <si>
    <t>210</t>
  </si>
  <si>
    <t>卫生健康支出</t>
  </si>
  <si>
    <t xml:space="preserve">  11</t>
  </si>
  <si>
    <r>
      <t xml:space="preserve">　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行政事业单位医疗</t>
    </r>
  </si>
  <si>
    <t xml:space="preserve">    2101101</t>
  </si>
  <si>
    <r>
      <t xml:space="preserve">　　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行政单位医疗</t>
    </r>
  </si>
  <si>
    <t>221</t>
  </si>
  <si>
    <t>住房保障支出</t>
  </si>
  <si>
    <t>　01</t>
  </si>
  <si>
    <t>　　保障性安居工程支出</t>
  </si>
  <si>
    <t>　　2210199</t>
  </si>
  <si>
    <t>　　　　　其他保障性安居工程支出</t>
  </si>
  <si>
    <t xml:space="preserve">  02</t>
  </si>
  <si>
    <t>　住房改革支出</t>
  </si>
  <si>
    <t xml:space="preserve">    2210201</t>
  </si>
  <si>
    <t>　　  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</si>
  <si>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</si>
  <si>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</si>
  <si>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</si>
  <si>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</si>
  <si>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</si>
  <si>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</si>
  <si>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</si>
  <si>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</si>
  <si>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</si>
  <si>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</si>
  <si>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</si>
  <si>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</si>
  <si>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</si>
  <si>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</si>
  <si>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</si>
  <si>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</si>
  <si>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>一般公共服务支出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</si>
  <si>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</si>
  <si>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</si>
  <si>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</si>
  <si>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</si>
  <si>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</si>
  <si>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</si>
  <si>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</si>
  <si>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</si>
  <si>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</si>
  <si>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</si>
  <si>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</si>
  <si>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</si>
  <si>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</si>
  <si>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</si>
  <si>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</si>
  <si>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301</t>
  </si>
  <si>
    <t>工资福利支出</t>
  </si>
  <si>
    <t xml:space="preserve">  基本工资</t>
  </si>
  <si>
    <t xml:space="preserve">    3010101</t>
  </si>
  <si>
    <t xml:space="preserve">    职务（机关工人岗位）工资</t>
  </si>
  <si>
    <t xml:space="preserve">    3010102</t>
  </si>
  <si>
    <t xml:space="preserve">    级别（机关工人技术等级）工资</t>
  </si>
  <si>
    <t xml:space="preserve">  津补贴</t>
  </si>
  <si>
    <t xml:space="preserve">    3010201</t>
  </si>
  <si>
    <t xml:space="preserve">    事业单位统一津补贴(工资福利支出)</t>
  </si>
  <si>
    <t xml:space="preserve">  03</t>
  </si>
  <si>
    <t xml:space="preserve">  年终一次性奖金</t>
  </si>
  <si>
    <t xml:space="preserve">    3010301</t>
  </si>
  <si>
    <t xml:space="preserve">    年终一次性奖金</t>
  </si>
  <si>
    <t xml:space="preserve">  07</t>
  </si>
  <si>
    <t xml:space="preserve">  事业单位绩效工资</t>
  </si>
  <si>
    <t xml:space="preserve">    3010701</t>
  </si>
  <si>
    <t xml:space="preserve">    绩效工资(工资福利支出)</t>
  </si>
  <si>
    <t xml:space="preserve">  08</t>
  </si>
  <si>
    <t xml:space="preserve">  机关事业单位基本养老保险缴费</t>
  </si>
  <si>
    <t xml:space="preserve">    3010801</t>
  </si>
  <si>
    <t xml:space="preserve">    养老保险(工资福利支出)</t>
  </si>
  <si>
    <t xml:space="preserve">  10</t>
  </si>
  <si>
    <t xml:space="preserve">  职工基本医疗保险缴费</t>
  </si>
  <si>
    <t xml:space="preserve">    3011001</t>
  </si>
  <si>
    <t xml:space="preserve">    医疗保险(工资福利支出)</t>
  </si>
  <si>
    <t xml:space="preserve">    3011002</t>
  </si>
  <si>
    <t xml:space="preserve">    其他保险(工资福利支出)</t>
  </si>
  <si>
    <t>　13</t>
  </si>
  <si>
    <t xml:space="preserve">  住房公积金</t>
  </si>
  <si>
    <t>　　3011301</t>
  </si>
  <si>
    <t xml:space="preserve">    住房公积金</t>
  </si>
  <si>
    <t xml:space="preserve">  其他工资福利支出</t>
  </si>
  <si>
    <t xml:space="preserve">    3019901</t>
  </si>
  <si>
    <t xml:space="preserve">    高温津贴</t>
  </si>
  <si>
    <t>302</t>
  </si>
  <si>
    <t>商品和服务支出</t>
  </si>
  <si>
    <t xml:space="preserve">  办公费(商品和服务支出)</t>
  </si>
  <si>
    <t xml:space="preserve">    3020101</t>
  </si>
  <si>
    <t xml:space="preserve">    办公费(商品和服务支出)</t>
  </si>
  <si>
    <t xml:space="preserve">  印刷费(商品和服务支出)</t>
  </si>
  <si>
    <t xml:space="preserve">    3020201</t>
  </si>
  <si>
    <t xml:space="preserve">    印刷费(商品和服务支出)</t>
  </si>
  <si>
    <t xml:space="preserve">  05</t>
  </si>
  <si>
    <t xml:space="preserve">  水费(商品和服务支出)</t>
  </si>
  <si>
    <t xml:space="preserve">    3020501</t>
  </si>
  <si>
    <t xml:space="preserve">    水费(商品和服务支出)</t>
  </si>
  <si>
    <t xml:space="preserve">  06</t>
  </si>
  <si>
    <t xml:space="preserve">  电费(商品和服务支出)</t>
  </si>
  <si>
    <t xml:space="preserve">    3020601</t>
  </si>
  <si>
    <t xml:space="preserve">    电费(商品和服务支出)</t>
  </si>
  <si>
    <t xml:space="preserve">  邮电费(商品和服务支出)</t>
  </si>
  <si>
    <t xml:space="preserve">    3020701</t>
  </si>
  <si>
    <t xml:space="preserve">    邮电费(商品和服务支出)</t>
  </si>
  <si>
    <t xml:space="preserve">  取暖费（商品和服务支出）</t>
  </si>
  <si>
    <t xml:space="preserve">    3020801</t>
  </si>
  <si>
    <t xml:space="preserve">    取暖费（商品和服务支出）</t>
  </si>
  <si>
    <t xml:space="preserve">  差旅费(商品和服务支出)</t>
  </si>
  <si>
    <t xml:space="preserve">    3021101</t>
  </si>
  <si>
    <t xml:space="preserve">    差旅费(商品和服务支出)</t>
  </si>
  <si>
    <t xml:space="preserve">  17</t>
  </si>
  <si>
    <t xml:space="preserve">  公务接待费(商品和服务支出)</t>
  </si>
  <si>
    <t xml:space="preserve">    3021701</t>
  </si>
  <si>
    <t xml:space="preserve">    公务接待费(商品和服务支出)</t>
  </si>
  <si>
    <t xml:space="preserve">  39</t>
  </si>
  <si>
    <t xml:space="preserve">  公务交通补贴（商品和服务支出）</t>
  </si>
  <si>
    <t xml:space="preserve">    3023901</t>
  </si>
  <si>
    <t xml:space="preserve">    公务交通补贴（商品和服务支出）</t>
  </si>
  <si>
    <t>　29</t>
  </si>
  <si>
    <t xml:space="preserve">  福利费（商品和服务支出）</t>
  </si>
  <si>
    <t xml:space="preserve">    3022901</t>
  </si>
  <si>
    <t xml:space="preserve">    福利费（商品和服务支出）</t>
  </si>
  <si>
    <t>303</t>
  </si>
  <si>
    <t>对个人和家庭的补助</t>
  </si>
  <si>
    <t xml:space="preserve">  退休费</t>
  </si>
  <si>
    <t xml:space="preserve">    3030201</t>
  </si>
  <si>
    <t xml:space="preserve">    退休人员福利费</t>
  </si>
  <si>
    <t xml:space="preserve">  生活补助</t>
  </si>
  <si>
    <t>　　3030501</t>
  </si>
  <si>
    <t xml:space="preserve">    撤县设区津补贴(对个人和家庭的补助)</t>
  </si>
  <si>
    <t xml:space="preserve">    3030502</t>
  </si>
  <si>
    <t xml:space="preserve">    遗属补助(对个人和家庭的补助)</t>
  </si>
  <si>
    <t xml:space="preserve">  09</t>
  </si>
  <si>
    <t xml:space="preserve">  奖励金(对个人和家庭的补助)</t>
  </si>
  <si>
    <t xml:space="preserve">    3030901</t>
  </si>
  <si>
    <t xml:space="preserve">    奖励金(对个人和家庭的补助)</t>
  </si>
  <si>
    <t xml:space="preserve">  16</t>
  </si>
  <si>
    <t xml:space="preserve">  离退休人员交通费</t>
  </si>
  <si>
    <t xml:space="preserve">    3031601</t>
  </si>
  <si>
    <t xml:space="preserve">    离退休人员交通费</t>
  </si>
  <si>
    <t xml:space="preserve">  其他对个人和家庭补助支出(对个人和家庭的补助)</t>
  </si>
  <si>
    <t xml:space="preserve">    3039901</t>
  </si>
  <si>
    <t xml:space="preserve">    其他对个人和家庭补助支出(对个人和家庭的补助)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</si>
  <si>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</si>
  <si>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</si>
  <si>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</si>
  <si>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</si>
  <si>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</si>
  <si>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</si>
  <si>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</si>
  <si>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/>
  </si>
  <si>
    <t>603001</t>
  </si>
  <si>
    <t>房产局机关</t>
  </si>
  <si>
    <t>政府性基金预算支出表</t>
  </si>
  <si>
    <t>填报单位:赣州赣县区房地产管理局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</si>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</sst>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_);[Red]\(#,##0.00\)"/>
    <numFmt numFmtId="181" formatCode="0.00_);[Red]\(0.00\)"/>
    <numFmt numFmtId="182" formatCode="#,##0.00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name val="宋体"/>
      <family val="0"/>
    </font>
    <font>
      <sz val="10"/>
      <name val="Calibri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37" fontId="4" fillId="0" borderId="19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180" fontId="10" fillId="0" borderId="17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180" fontId="7" fillId="0" borderId="17" xfId="0" applyNumberFormat="1" applyFont="1" applyBorder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vertical="center" wrapText="1"/>
      <protection/>
    </xf>
    <xf numFmtId="180" fontId="11" fillId="0" borderId="17" xfId="0" applyNumberFormat="1" applyFont="1" applyBorder="1" applyAlignment="1" applyProtection="1">
      <alignment/>
      <protection/>
    </xf>
    <xf numFmtId="180" fontId="51" fillId="0" borderId="17" xfId="0" applyNumberFormat="1" applyFont="1" applyBorder="1" applyAlignment="1" applyProtection="1">
      <alignment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181" fontId="2" fillId="0" borderId="17" xfId="0" applyNumberFormat="1" applyFont="1" applyBorder="1" applyAlignment="1" applyProtection="1">
      <alignment horizontal="right"/>
      <protection/>
    </xf>
    <xf numFmtId="181" fontId="1" fillId="0" borderId="17" xfId="0" applyNumberFormat="1" applyFont="1" applyFill="1" applyBorder="1" applyAlignment="1" applyProtection="1">
      <alignment horizontal="right" wrapText="1"/>
      <protection/>
    </xf>
    <xf numFmtId="0" fontId="12" fillId="0" borderId="17" xfId="0" applyFont="1" applyBorder="1" applyAlignment="1" applyProtection="1">
      <alignment/>
      <protection/>
    </xf>
    <xf numFmtId="181" fontId="12" fillId="0" borderId="17" xfId="0" applyNumberFormat="1" applyFont="1" applyBorder="1" applyAlignment="1" applyProtection="1">
      <alignment horizontal="right"/>
      <protection/>
    </xf>
    <xf numFmtId="181" fontId="52" fillId="0" borderId="17" xfId="0" applyNumberFormat="1" applyFont="1" applyFill="1" applyBorder="1" applyAlignment="1" applyProtection="1">
      <alignment horizontal="right" wrapText="1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left" vertical="center"/>
      <protection/>
    </xf>
    <xf numFmtId="4" fontId="4" fillId="0" borderId="17" xfId="0" applyNumberFormat="1" applyFont="1" applyBorder="1" applyAlignment="1" applyProtection="1">
      <alignment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9" fontId="4" fillId="0" borderId="17" xfId="0" applyNumberFormat="1" applyFont="1" applyBorder="1" applyAlignment="1" applyProtection="1">
      <alignment horizontal="left" vertical="center" wrapText="1"/>
      <protection/>
    </xf>
    <xf numFmtId="49" fontId="4" fillId="0" borderId="17" xfId="0" applyNumberFormat="1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182" fontId="6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181" fontId="2" fillId="0" borderId="17" xfId="0" applyNumberFormat="1" applyFont="1" applyBorder="1" applyAlignment="1" applyProtection="1">
      <alignment/>
      <protection/>
    </xf>
    <xf numFmtId="40" fontId="52" fillId="0" borderId="17" xfId="0" applyNumberFormat="1" applyFont="1" applyFill="1" applyBorder="1" applyAlignment="1" applyProtection="1">
      <alignment horizontal="right" vertical="center" wrapText="1"/>
      <protection/>
    </xf>
    <xf numFmtId="40" fontId="52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181" fontId="4" fillId="34" borderId="17" xfId="0" applyNumberFormat="1" applyFont="1" applyFill="1" applyBorder="1" applyAlignment="1" applyProtection="1">
      <alignment horizontal="right" wrapText="1"/>
      <protection/>
    </xf>
    <xf numFmtId="0" fontId="2" fillId="0" borderId="17" xfId="0" applyFont="1" applyBorder="1" applyAlignment="1" applyProtection="1">
      <alignment horizontal="right"/>
      <protection/>
    </xf>
    <xf numFmtId="181" fontId="1" fillId="0" borderId="17" xfId="0" applyNumberFormat="1" applyFont="1" applyFill="1" applyBorder="1" applyAlignment="1" applyProtection="1">
      <alignment horizontal="right" vertical="center" wrapText="1"/>
      <protection/>
    </xf>
    <xf numFmtId="181" fontId="4" fillId="0" borderId="17" xfId="0" applyNumberFormat="1" applyFont="1" applyBorder="1" applyAlignment="1" applyProtection="1">
      <alignment horizontal="right" vertical="center" wrapText="1"/>
      <protection/>
    </xf>
    <xf numFmtId="181" fontId="4" fillId="34" borderId="17" xfId="0" applyNumberFormat="1" applyFont="1" applyFill="1" applyBorder="1" applyAlignment="1" applyProtection="1">
      <alignment horizontal="right" vertical="center" wrapText="1"/>
      <protection/>
    </xf>
    <xf numFmtId="181" fontId="12" fillId="0" borderId="17" xfId="0" applyNumberFormat="1" applyFont="1" applyBorder="1" applyAlignment="1" applyProtection="1">
      <alignment/>
      <protection/>
    </xf>
    <xf numFmtId="181" fontId="6" fillId="0" borderId="17" xfId="0" applyNumberFormat="1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A20" sqref="A2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1" t="s">
        <v>0</v>
      </c>
      <c r="B2" s="51"/>
      <c r="C2" s="51"/>
      <c r="D2" s="51"/>
    </row>
    <row r="3" spans="1:4" s="1" customFormat="1" ht="17.25" customHeight="1">
      <c r="A3" s="17" t="s">
        <v>1</v>
      </c>
      <c r="B3" s="18"/>
      <c r="C3" s="18"/>
      <c r="D3" s="19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6" t="s">
        <v>6</v>
      </c>
      <c r="C5" s="20" t="s">
        <v>7</v>
      </c>
      <c r="D5" s="20" t="s">
        <v>6</v>
      </c>
    </row>
    <row r="6" spans="1:4" s="1" customFormat="1" ht="17.25" customHeight="1">
      <c r="A6" s="80" t="s">
        <v>8</v>
      </c>
      <c r="B6" s="81">
        <f>B7+B8</f>
        <v>731.01</v>
      </c>
      <c r="C6" s="82" t="str">
        <f>'支出总表（引用）'!A8</f>
        <v>一般公共服务支出</v>
      </c>
      <c r="D6" s="83">
        <f>'支出总表（引用）'!B8</f>
        <v>637.99</v>
      </c>
    </row>
    <row r="7" spans="1:4" s="1" customFormat="1" ht="17.25" customHeight="1">
      <c r="A7" s="80" t="s">
        <v>9</v>
      </c>
      <c r="B7" s="81">
        <v>320.5</v>
      </c>
      <c r="C7" s="82" t="str">
        <f>'支出总表（引用）'!A9</f>
        <v>社会保障和就业支出</v>
      </c>
      <c r="D7" s="83">
        <f>'支出总表（引用）'!B9</f>
        <v>43.02</v>
      </c>
    </row>
    <row r="8" spans="1:4" s="1" customFormat="1" ht="17.25" customHeight="1">
      <c r="A8" s="80" t="s">
        <v>10</v>
      </c>
      <c r="B8" s="81">
        <v>410.51</v>
      </c>
      <c r="C8" s="82" t="str">
        <f>'支出总表（引用）'!A10</f>
        <v>卫生健康支出</v>
      </c>
      <c r="D8" s="83">
        <f>'支出总表（引用）'!B10</f>
        <v>14.03</v>
      </c>
    </row>
    <row r="9" spans="1:4" s="1" customFormat="1" ht="17.25" customHeight="1">
      <c r="A9" s="80" t="s">
        <v>11</v>
      </c>
      <c r="B9" s="81"/>
      <c r="C9" s="82" t="str">
        <f>'支出总表（引用）'!A11</f>
        <v>住房保障支出</v>
      </c>
      <c r="D9" s="83">
        <f>'支出总表（引用）'!B11</f>
        <v>35.97</v>
      </c>
    </row>
    <row r="10" spans="1:4" s="1" customFormat="1" ht="17.25" customHeight="1">
      <c r="A10" s="80" t="s">
        <v>12</v>
      </c>
      <c r="B10" s="81"/>
      <c r="C10" s="82"/>
      <c r="D10" s="83"/>
    </row>
    <row r="11" spans="1:4" s="1" customFormat="1" ht="17.25" customHeight="1">
      <c r="A11" s="80" t="s">
        <v>13</v>
      </c>
      <c r="B11" s="81"/>
      <c r="C11" s="82"/>
      <c r="D11" s="83"/>
    </row>
    <row r="12" spans="1:4" s="1" customFormat="1" ht="17.25" customHeight="1">
      <c r="A12" s="80" t="s">
        <v>14</v>
      </c>
      <c r="B12" s="81"/>
      <c r="C12" s="82"/>
      <c r="D12" s="83"/>
    </row>
    <row r="13" spans="1:4" s="1" customFormat="1" ht="17.25" customHeight="1">
      <c r="A13" s="80" t="s">
        <v>15</v>
      </c>
      <c r="B13" s="81"/>
      <c r="C13" s="82"/>
      <c r="D13" s="83"/>
    </row>
    <row r="14" spans="1:4" s="1" customFormat="1" ht="17.25" customHeight="1">
      <c r="A14" s="80" t="s">
        <v>16</v>
      </c>
      <c r="B14" s="81"/>
      <c r="C14" s="82"/>
      <c r="D14" s="83"/>
    </row>
    <row r="15" spans="1:4" s="1" customFormat="1" ht="17.25" customHeight="1">
      <c r="A15" s="80" t="s">
        <v>17</v>
      </c>
      <c r="B15" s="32"/>
      <c r="C15" s="82"/>
      <c r="D15" s="83"/>
    </row>
    <row r="16" spans="1:4" s="1" customFormat="1" ht="17.25" customHeight="1">
      <c r="A16" s="84" t="s">
        <v>18</v>
      </c>
      <c r="B16" s="81">
        <f>SUM(B6,B11,B12,B13,B14,B15)</f>
        <v>731.01</v>
      </c>
      <c r="C16" s="84" t="s">
        <v>19</v>
      </c>
      <c r="D16" s="32">
        <f>'支出总表（引用）'!B7</f>
        <v>731.01</v>
      </c>
    </row>
    <row r="17" spans="1:4" s="1" customFormat="1" ht="17.25" customHeight="1">
      <c r="A17" s="80" t="s">
        <v>20</v>
      </c>
      <c r="B17" s="81"/>
      <c r="C17" s="85" t="s">
        <v>21</v>
      </c>
      <c r="D17" s="32"/>
    </row>
    <row r="18" spans="1:4" s="1" customFormat="1" ht="17.25" customHeight="1">
      <c r="A18" s="80" t="s">
        <v>22</v>
      </c>
      <c r="B18" s="86"/>
      <c r="C18" s="87"/>
      <c r="D18" s="32"/>
    </row>
    <row r="19" spans="1:4" s="1" customFormat="1" ht="17.25" customHeight="1">
      <c r="A19" s="88"/>
      <c r="B19" s="89"/>
      <c r="C19" s="87"/>
      <c r="D19" s="32"/>
    </row>
    <row r="20" spans="1:4" s="1" customFormat="1" ht="17.25" customHeight="1">
      <c r="A20" s="84" t="s">
        <v>23</v>
      </c>
      <c r="B20" s="90">
        <f>SUM(B16,B17,B18)</f>
        <v>731.01</v>
      </c>
      <c r="C20" s="84" t="s">
        <v>24</v>
      </c>
      <c r="D20" s="32">
        <f>B20</f>
        <v>731.01</v>
      </c>
    </row>
    <row r="21" spans="1:254" s="1" customFormat="1" ht="19.5" customHeight="1">
      <c r="A21" s="12"/>
      <c r="B21" s="12"/>
      <c r="C21" s="12"/>
      <c r="D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s="1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1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1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1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1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1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1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1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1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1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1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1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1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1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1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1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1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1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1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1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1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1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1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1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1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214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213</v>
      </c>
      <c r="B4" s="4" t="s">
        <v>30</v>
      </c>
      <c r="C4" s="4" t="s">
        <v>86</v>
      </c>
      <c r="D4" s="4" t="s">
        <v>87</v>
      </c>
    </row>
    <row r="5" spans="1:4" s="1" customFormat="1" ht="47.25" customHeight="1">
      <c r="A5" s="3"/>
      <c r="B5" s="4"/>
      <c r="C5" s="4"/>
      <c r="D5" s="4"/>
    </row>
    <row r="6" spans="1:4" s="1" customFormat="1" ht="24.75" customHeight="1">
      <c r="A6" s="5" t="s">
        <v>209</v>
      </c>
      <c r="B6" s="6">
        <v>1</v>
      </c>
      <c r="C6" s="6">
        <v>2</v>
      </c>
      <c r="D6" s="6">
        <v>3</v>
      </c>
    </row>
    <row r="7" spans="1:4" s="1" customFormat="1" ht="24.75" customHeight="1">
      <c r="A7" s="7" t="s">
        <v>28</v>
      </c>
      <c r="B7" s="8">
        <f>C7+D7</f>
        <v>731.01</v>
      </c>
      <c r="C7" s="9">
        <f>C8+C9+C10+C11</f>
        <v>731.01</v>
      </c>
      <c r="D7" s="8">
        <v>0</v>
      </c>
    </row>
    <row r="8" spans="1:4" s="1" customFormat="1" ht="24.75" customHeight="1">
      <c r="A8" s="7" t="s">
        <v>91</v>
      </c>
      <c r="B8" s="8">
        <f>C8</f>
        <v>637.99</v>
      </c>
      <c r="C8" s="9">
        <v>637.99</v>
      </c>
      <c r="D8" s="8">
        <v>0</v>
      </c>
    </row>
    <row r="9" spans="1:4" s="1" customFormat="1" ht="24.75" customHeight="1">
      <c r="A9" s="7" t="s">
        <v>50</v>
      </c>
      <c r="B9" s="8">
        <f>C9</f>
        <v>43.02</v>
      </c>
      <c r="C9" s="9">
        <v>43.02</v>
      </c>
      <c r="D9" s="8">
        <v>0</v>
      </c>
    </row>
    <row r="10" spans="1:4" s="1" customFormat="1" ht="24.75" customHeight="1">
      <c r="A10" s="7" t="s">
        <v>60</v>
      </c>
      <c r="B10" s="8">
        <f>C10</f>
        <v>14.03</v>
      </c>
      <c r="C10" s="9">
        <v>14.03</v>
      </c>
      <c r="D10" s="8">
        <v>0</v>
      </c>
    </row>
    <row r="11" spans="1:4" s="1" customFormat="1" ht="24.75" customHeight="1">
      <c r="A11" s="7" t="s">
        <v>66</v>
      </c>
      <c r="B11" s="8">
        <f>C11</f>
        <v>35.97</v>
      </c>
      <c r="C11" s="9">
        <v>35.97</v>
      </c>
      <c r="D11" s="8">
        <v>0</v>
      </c>
    </row>
    <row r="12" spans="1:8" s="1" customFormat="1" ht="27.75" customHeight="1">
      <c r="A12" s="10"/>
      <c r="B12" s="11"/>
      <c r="C12" s="11"/>
      <c r="D12" s="11"/>
      <c r="E12" s="12"/>
      <c r="H12" s="12"/>
    </row>
    <row r="13" spans="1:4" s="1" customFormat="1" ht="27.75" customHeight="1">
      <c r="A13" s="12"/>
      <c r="B13" s="12"/>
      <c r="C13" s="12"/>
      <c r="D13" s="12"/>
    </row>
    <row r="14" spans="1:8" s="1" customFormat="1" ht="27.75" customHeight="1">
      <c r="A14" s="12"/>
      <c r="B14" s="12"/>
      <c r="C14" s="12"/>
      <c r="D14" s="12"/>
      <c r="E14" s="12"/>
      <c r="F14" s="12"/>
      <c r="G14" s="12"/>
      <c r="H14" s="12"/>
    </row>
    <row r="15" spans="1:7" s="1" customFormat="1" ht="27.75" customHeight="1">
      <c r="A15" s="12"/>
      <c r="C15" s="12"/>
      <c r="D15" s="12"/>
      <c r="E15" s="12"/>
      <c r="F15" s="12"/>
      <c r="G15" s="12"/>
    </row>
    <row r="16" s="1" customFormat="1" ht="27.75" customHeight="1">
      <c r="C16" s="12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4.00390625" style="1" customWidth="1"/>
    <col min="2" max="2" width="35.57421875" style="1" customWidth="1"/>
    <col min="3" max="3" width="16.00390625" style="1" customWidth="1"/>
    <col min="4" max="4" width="13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8515625" style="1" customWidth="1"/>
    <col min="10" max="10" width="15.28125" style="1" customWidth="1"/>
    <col min="11" max="11" width="12.0039062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9" t="s">
        <v>2</v>
      </c>
    </row>
    <row r="4" spans="1:15" s="1" customFormat="1" ht="17.25" customHeight="1">
      <c r="A4" s="4" t="s">
        <v>26</v>
      </c>
      <c r="B4" s="4" t="s">
        <v>27</v>
      </c>
      <c r="C4" s="69" t="s">
        <v>28</v>
      </c>
      <c r="D4" s="70" t="s">
        <v>29</v>
      </c>
      <c r="E4" s="4" t="s">
        <v>30</v>
      </c>
      <c r="F4" s="4"/>
      <c r="G4" s="4"/>
      <c r="H4" s="4"/>
      <c r="I4" s="4"/>
      <c r="J4" s="61" t="s">
        <v>31</v>
      </c>
      <c r="K4" s="61" t="s">
        <v>32</v>
      </c>
      <c r="L4" s="61" t="s">
        <v>33</v>
      </c>
      <c r="M4" s="61" t="s">
        <v>34</v>
      </c>
      <c r="N4" s="61" t="s">
        <v>35</v>
      </c>
      <c r="O4" s="70" t="s">
        <v>36</v>
      </c>
    </row>
    <row r="5" spans="1:15" s="1" customFormat="1" ht="58.5" customHeight="1">
      <c r="A5" s="4"/>
      <c r="B5" s="4"/>
      <c r="C5" s="71"/>
      <c r="D5" s="70"/>
      <c r="E5" s="70" t="s">
        <v>37</v>
      </c>
      <c r="F5" s="70" t="s">
        <v>38</v>
      </c>
      <c r="G5" s="70" t="s">
        <v>39</v>
      </c>
      <c r="H5" s="70" t="s">
        <v>40</v>
      </c>
      <c r="I5" s="70" t="s">
        <v>41</v>
      </c>
      <c r="J5" s="61"/>
      <c r="K5" s="61"/>
      <c r="L5" s="61"/>
      <c r="M5" s="61"/>
      <c r="N5" s="61"/>
      <c r="O5" s="70"/>
    </row>
    <row r="6" spans="1:15" s="1" customFormat="1" ht="24.75" customHeight="1">
      <c r="A6" s="21" t="s">
        <v>42</v>
      </c>
      <c r="B6" s="21" t="s">
        <v>42</v>
      </c>
      <c r="C6" s="21">
        <v>1</v>
      </c>
      <c r="D6" s="21">
        <f aca="true" t="shared" si="0" ref="D6:O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s="1" customFormat="1" ht="24.75" customHeight="1">
      <c r="A7" s="41"/>
      <c r="B7" s="41" t="s">
        <v>28</v>
      </c>
      <c r="C7" s="43">
        <f>E7</f>
        <v>731.01</v>
      </c>
      <c r="D7" s="43"/>
      <c r="E7" s="43">
        <f>F7+H7</f>
        <v>731.01</v>
      </c>
      <c r="F7" s="43">
        <f>F8+F11+F17+F20</f>
        <v>320.5</v>
      </c>
      <c r="G7" s="43"/>
      <c r="H7" s="43">
        <v>410.51</v>
      </c>
      <c r="I7" s="74"/>
      <c r="J7" s="75"/>
      <c r="K7" s="22"/>
      <c r="L7" s="22"/>
      <c r="M7" s="22"/>
      <c r="N7" s="22"/>
      <c r="O7" s="22"/>
    </row>
    <row r="8" spans="1:15" s="1" customFormat="1" ht="24.75" customHeight="1">
      <c r="A8" s="41" t="s">
        <v>43</v>
      </c>
      <c r="B8" s="41" t="s">
        <v>44</v>
      </c>
      <c r="C8" s="43">
        <f>E8</f>
        <v>637.99</v>
      </c>
      <c r="D8" s="43"/>
      <c r="E8" s="43">
        <f>F8+H8</f>
        <v>637.99</v>
      </c>
      <c r="F8" s="43">
        <f>F9</f>
        <v>227.48</v>
      </c>
      <c r="G8" s="43"/>
      <c r="H8" s="43">
        <v>410.51</v>
      </c>
      <c r="I8" s="74"/>
      <c r="J8" s="75"/>
      <c r="K8" s="22"/>
      <c r="L8" s="22"/>
      <c r="M8" s="22"/>
      <c r="N8" s="22"/>
      <c r="O8" s="22"/>
    </row>
    <row r="9" spans="1:15" s="1" customFormat="1" ht="24.75" customHeight="1">
      <c r="A9" s="41" t="s">
        <v>45</v>
      </c>
      <c r="B9" s="41" t="s">
        <v>46</v>
      </c>
      <c r="C9" s="43">
        <f>E9</f>
        <v>637.99</v>
      </c>
      <c r="D9" s="43"/>
      <c r="E9" s="43">
        <f>F9+H9</f>
        <v>637.99</v>
      </c>
      <c r="F9" s="43">
        <f>F10</f>
        <v>227.48</v>
      </c>
      <c r="G9" s="43"/>
      <c r="H9" s="43">
        <v>410.51</v>
      </c>
      <c r="I9" s="74"/>
      <c r="J9" s="75"/>
      <c r="K9" s="22"/>
      <c r="L9" s="22"/>
      <c r="M9" s="22"/>
      <c r="N9" s="22"/>
      <c r="O9" s="22"/>
    </row>
    <row r="10" spans="1:15" s="1" customFormat="1" ht="24.75" customHeight="1">
      <c r="A10" s="41" t="s">
        <v>47</v>
      </c>
      <c r="B10" s="41" t="s">
        <v>48</v>
      </c>
      <c r="C10" s="43">
        <f>E10</f>
        <v>637.99</v>
      </c>
      <c r="D10" s="43"/>
      <c r="E10" s="43">
        <f>F10+H10</f>
        <v>637.99</v>
      </c>
      <c r="F10" s="43">
        <v>227.48</v>
      </c>
      <c r="G10" s="43"/>
      <c r="H10" s="72">
        <v>410.51</v>
      </c>
      <c r="I10" s="76"/>
      <c r="J10" s="76"/>
      <c r="K10" s="22"/>
      <c r="L10" s="22"/>
      <c r="M10" s="22"/>
      <c r="N10" s="22"/>
      <c r="O10" s="22"/>
    </row>
    <row r="11" spans="1:16" s="1" customFormat="1" ht="24.75" customHeight="1">
      <c r="A11" s="41" t="s">
        <v>49</v>
      </c>
      <c r="B11" s="44" t="s">
        <v>50</v>
      </c>
      <c r="C11" s="45">
        <f>C12+C15</f>
        <v>43.019999999999996</v>
      </c>
      <c r="D11" s="45"/>
      <c r="E11" s="45">
        <f>E12+E15</f>
        <v>43.019999999999996</v>
      </c>
      <c r="F11" s="45">
        <f>F12+F15</f>
        <v>43.019999999999996</v>
      </c>
      <c r="G11" s="45"/>
      <c r="H11" s="45"/>
      <c r="I11" s="77"/>
      <c r="J11" s="78"/>
      <c r="K11" s="79"/>
      <c r="L11" s="79"/>
      <c r="M11" s="79"/>
      <c r="N11" s="79"/>
      <c r="O11" s="79"/>
      <c r="P11" s="12"/>
    </row>
    <row r="12" spans="1:15" s="1" customFormat="1" ht="24.75" customHeight="1">
      <c r="A12" s="41" t="s">
        <v>51</v>
      </c>
      <c r="B12" s="44" t="s">
        <v>52</v>
      </c>
      <c r="C12" s="45">
        <f>C13+C14</f>
        <v>40.76</v>
      </c>
      <c r="D12" s="45"/>
      <c r="E12" s="45">
        <f>E13+E14</f>
        <v>40.76</v>
      </c>
      <c r="F12" s="45">
        <f>F13+F14</f>
        <v>40.76</v>
      </c>
      <c r="G12" s="45"/>
      <c r="H12" s="45"/>
      <c r="I12" s="77"/>
      <c r="J12" s="78"/>
      <c r="K12" s="79"/>
      <c r="L12" s="79"/>
      <c r="M12" s="79"/>
      <c r="N12" s="79"/>
      <c r="O12" s="79"/>
    </row>
    <row r="13" spans="1:15" s="1" customFormat="1" ht="24.75" customHeight="1">
      <c r="A13" s="47" t="s">
        <v>53</v>
      </c>
      <c r="B13" s="44" t="s">
        <v>54</v>
      </c>
      <c r="C13" s="45">
        <v>8.04</v>
      </c>
      <c r="D13" s="45"/>
      <c r="E13" s="45">
        <v>8.04</v>
      </c>
      <c r="F13" s="45">
        <v>8.04</v>
      </c>
      <c r="G13" s="45"/>
      <c r="H13" s="45"/>
      <c r="I13" s="77"/>
      <c r="J13" s="78"/>
      <c r="K13" s="79"/>
      <c r="L13" s="79"/>
      <c r="M13" s="79"/>
      <c r="N13" s="79"/>
      <c r="O13" s="79"/>
    </row>
    <row r="14" spans="1:15" s="1" customFormat="1" ht="24.75" customHeight="1">
      <c r="A14" s="48">
        <v>2080505</v>
      </c>
      <c r="B14" s="44" t="s">
        <v>55</v>
      </c>
      <c r="C14" s="45">
        <v>32.72</v>
      </c>
      <c r="D14" s="45"/>
      <c r="E14" s="45">
        <v>32.72</v>
      </c>
      <c r="F14" s="45">
        <v>32.72</v>
      </c>
      <c r="G14" s="45"/>
      <c r="H14" s="45"/>
      <c r="I14" s="77"/>
      <c r="J14" s="78"/>
      <c r="K14" s="79"/>
      <c r="L14" s="79"/>
      <c r="M14" s="79"/>
      <c r="N14" s="79"/>
      <c r="O14" s="79"/>
    </row>
    <row r="15" spans="1:15" s="1" customFormat="1" ht="24.75" customHeight="1">
      <c r="A15" s="44" t="s">
        <v>56</v>
      </c>
      <c r="B15" s="44" t="s">
        <v>57</v>
      </c>
      <c r="C15" s="45">
        <f>C16</f>
        <v>2.26</v>
      </c>
      <c r="D15" s="45"/>
      <c r="E15" s="45">
        <f>E16</f>
        <v>2.26</v>
      </c>
      <c r="F15" s="45">
        <f>F16</f>
        <v>2.26</v>
      </c>
      <c r="G15" s="45"/>
      <c r="H15" s="45"/>
      <c r="I15" s="77"/>
      <c r="J15" s="78"/>
      <c r="K15" s="79"/>
      <c r="L15" s="79"/>
      <c r="M15" s="79"/>
      <c r="N15" s="79"/>
      <c r="O15" s="79"/>
    </row>
    <row r="16" spans="1:15" s="1" customFormat="1" ht="24.75" customHeight="1">
      <c r="A16" s="44">
        <v>2089901</v>
      </c>
      <c r="B16" s="44" t="s">
        <v>58</v>
      </c>
      <c r="C16" s="45">
        <f>E16</f>
        <v>2.26</v>
      </c>
      <c r="D16" s="45"/>
      <c r="E16" s="45">
        <f>F16</f>
        <v>2.26</v>
      </c>
      <c r="F16" s="45">
        <v>2.26</v>
      </c>
      <c r="G16" s="45"/>
      <c r="H16" s="45"/>
      <c r="I16" s="77"/>
      <c r="J16" s="78"/>
      <c r="K16" s="79"/>
      <c r="L16" s="79"/>
      <c r="M16" s="79"/>
      <c r="N16" s="79"/>
      <c r="O16" s="79"/>
    </row>
    <row r="17" spans="1:15" s="1" customFormat="1" ht="24.75" customHeight="1">
      <c r="A17" s="44" t="s">
        <v>59</v>
      </c>
      <c r="B17" s="44" t="s">
        <v>60</v>
      </c>
      <c r="C17" s="45">
        <f>E17</f>
        <v>14.03</v>
      </c>
      <c r="D17" s="45"/>
      <c r="E17" s="45">
        <f>F17</f>
        <v>14.03</v>
      </c>
      <c r="F17" s="45">
        <f>F18</f>
        <v>14.03</v>
      </c>
      <c r="G17" s="45"/>
      <c r="H17" s="45"/>
      <c r="I17" s="77"/>
      <c r="J17" s="78"/>
      <c r="K17" s="79"/>
      <c r="L17" s="79"/>
      <c r="M17" s="79"/>
      <c r="N17" s="79"/>
      <c r="O17" s="79"/>
    </row>
    <row r="18" spans="1:15" s="1" customFormat="1" ht="24.75" customHeight="1">
      <c r="A18" s="44" t="s">
        <v>61</v>
      </c>
      <c r="B18" s="44" t="s">
        <v>62</v>
      </c>
      <c r="C18" s="45">
        <f>E18</f>
        <v>14.03</v>
      </c>
      <c r="D18" s="45"/>
      <c r="E18" s="45">
        <f>F18</f>
        <v>14.03</v>
      </c>
      <c r="F18" s="45">
        <f>F19</f>
        <v>14.03</v>
      </c>
      <c r="G18" s="45"/>
      <c r="H18" s="45"/>
      <c r="I18" s="77"/>
      <c r="J18" s="78"/>
      <c r="K18" s="79"/>
      <c r="L18" s="79"/>
      <c r="M18" s="79"/>
      <c r="N18" s="79"/>
      <c r="O18" s="79"/>
    </row>
    <row r="19" spans="1:15" s="1" customFormat="1" ht="24.75" customHeight="1">
      <c r="A19" s="44" t="s">
        <v>63</v>
      </c>
      <c r="B19" s="44" t="s">
        <v>64</v>
      </c>
      <c r="C19" s="45">
        <f>E19</f>
        <v>14.03</v>
      </c>
      <c r="D19" s="45"/>
      <c r="E19" s="45">
        <f>F19</f>
        <v>14.03</v>
      </c>
      <c r="F19" s="45">
        <v>14.03</v>
      </c>
      <c r="G19" s="45"/>
      <c r="H19" s="45"/>
      <c r="I19" s="77"/>
      <c r="J19" s="78"/>
      <c r="K19" s="79"/>
      <c r="L19" s="79"/>
      <c r="M19" s="79"/>
      <c r="N19" s="79"/>
      <c r="O19" s="79"/>
    </row>
    <row r="20" spans="1:15" s="1" customFormat="1" ht="24.75" customHeight="1">
      <c r="A20" s="41" t="s">
        <v>65</v>
      </c>
      <c r="B20" s="44" t="s">
        <v>66</v>
      </c>
      <c r="C20" s="45">
        <f>E20</f>
        <v>35.97</v>
      </c>
      <c r="D20" s="45"/>
      <c r="E20" s="45">
        <f>F20+H20</f>
        <v>35.97</v>
      </c>
      <c r="F20" s="45">
        <f>F21+F23</f>
        <v>35.97</v>
      </c>
      <c r="G20" s="45"/>
      <c r="H20" s="45"/>
      <c r="I20" s="77"/>
      <c r="J20" s="78"/>
      <c r="K20" s="79"/>
      <c r="L20" s="79"/>
      <c r="M20" s="79"/>
      <c r="N20" s="79"/>
      <c r="O20" s="79"/>
    </row>
    <row r="21" spans="1:15" s="1" customFormat="1" ht="24.75" customHeight="1">
      <c r="A21" s="41" t="s">
        <v>67</v>
      </c>
      <c r="B21" s="44" t="s">
        <v>68</v>
      </c>
      <c r="C21" s="45">
        <v>15</v>
      </c>
      <c r="D21" s="45"/>
      <c r="E21" s="45">
        <v>15</v>
      </c>
      <c r="F21" s="45">
        <v>15</v>
      </c>
      <c r="G21" s="45"/>
      <c r="H21" s="45"/>
      <c r="I21" s="77"/>
      <c r="J21" s="77"/>
      <c r="K21" s="79"/>
      <c r="L21" s="79"/>
      <c r="M21" s="44"/>
      <c r="N21" s="79"/>
      <c r="O21" s="79"/>
    </row>
    <row r="22" spans="1:15" s="1" customFormat="1" ht="24.75" customHeight="1">
      <c r="A22" s="41" t="s">
        <v>69</v>
      </c>
      <c r="B22" s="44" t="s">
        <v>70</v>
      </c>
      <c r="C22" s="45">
        <v>15</v>
      </c>
      <c r="D22" s="45"/>
      <c r="E22" s="45">
        <v>15</v>
      </c>
      <c r="F22" s="45">
        <v>15</v>
      </c>
      <c r="G22" s="45"/>
      <c r="H22" s="45"/>
      <c r="I22" s="77"/>
      <c r="J22" s="78"/>
      <c r="K22" s="79"/>
      <c r="L22" s="79"/>
      <c r="M22" s="79"/>
      <c r="N22" s="44"/>
      <c r="O22" s="44"/>
    </row>
    <row r="23" spans="1:15" s="1" customFormat="1" ht="24.75" customHeight="1">
      <c r="A23" s="41" t="s">
        <v>71</v>
      </c>
      <c r="B23" s="44" t="s">
        <v>72</v>
      </c>
      <c r="C23" s="45">
        <f>C24</f>
        <v>20.97</v>
      </c>
      <c r="D23" s="45"/>
      <c r="E23" s="45">
        <f>F23</f>
        <v>20.97</v>
      </c>
      <c r="F23" s="45">
        <f>F24</f>
        <v>20.97</v>
      </c>
      <c r="G23" s="73"/>
      <c r="H23" s="73"/>
      <c r="I23" s="49"/>
      <c r="J23" s="49"/>
      <c r="K23" s="49"/>
      <c r="L23" s="49"/>
      <c r="M23" s="49"/>
      <c r="N23" s="49"/>
      <c r="O23" s="49"/>
    </row>
    <row r="24" spans="1:15" s="1" customFormat="1" ht="24.75" customHeight="1">
      <c r="A24" s="41" t="s">
        <v>73</v>
      </c>
      <c r="B24" s="44" t="s">
        <v>74</v>
      </c>
      <c r="C24" s="45">
        <f>E24</f>
        <v>20.97</v>
      </c>
      <c r="D24" s="45"/>
      <c r="E24" s="45">
        <f>F24</f>
        <v>20.97</v>
      </c>
      <c r="F24" s="45">
        <v>20.97</v>
      </c>
      <c r="G24" s="73"/>
      <c r="H24" s="73"/>
      <c r="I24" s="49"/>
      <c r="J24" s="49"/>
      <c r="K24" s="49"/>
      <c r="L24" s="49"/>
      <c r="M24" s="49"/>
      <c r="N24" s="49"/>
      <c r="O24" s="49"/>
    </row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3.57421875" style="1" customWidth="1"/>
    <col min="2" max="2" width="36.00390625" style="1" customWidth="1"/>
    <col min="3" max="3" width="15.7109375" style="1" customWidth="1"/>
    <col min="4" max="4" width="15.140625" style="1" customWidth="1"/>
    <col min="5" max="5" width="14.140625" style="1" customWidth="1"/>
    <col min="6" max="6" width="13.8515625" style="1" customWidth="1"/>
    <col min="7" max="7" width="16.421875" style="1" customWidth="1"/>
    <col min="8" max="8" width="16.281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4"/>
      <c r="B1" s="14"/>
      <c r="C1" s="14"/>
      <c r="D1" s="14"/>
      <c r="E1" s="14"/>
      <c r="F1" s="14"/>
      <c r="G1" s="14"/>
      <c r="H1" s="50"/>
      <c r="I1" s="14"/>
      <c r="J1" s="14"/>
    </row>
    <row r="2" spans="1:10" s="1" customFormat="1" ht="29.25" customHeight="1">
      <c r="A2" s="15" t="s">
        <v>75</v>
      </c>
      <c r="B2" s="15"/>
      <c r="C2" s="15"/>
      <c r="D2" s="15"/>
      <c r="E2" s="15"/>
      <c r="F2" s="15"/>
      <c r="G2" s="15"/>
      <c r="H2" s="15"/>
      <c r="I2" s="16"/>
      <c r="J2" s="16"/>
    </row>
    <row r="3" spans="1:10" s="1" customFormat="1" ht="21" customHeight="1">
      <c r="A3" s="17" t="s">
        <v>1</v>
      </c>
      <c r="B3" s="18"/>
      <c r="C3" s="18"/>
      <c r="D3" s="18"/>
      <c r="E3" s="18"/>
      <c r="F3" s="18"/>
      <c r="G3" s="18"/>
      <c r="H3" s="19" t="s">
        <v>2</v>
      </c>
      <c r="I3" s="14"/>
      <c r="J3" s="14"/>
    </row>
    <row r="4" spans="1:10" s="1" customFormat="1" ht="21" customHeight="1">
      <c r="A4" s="4" t="s">
        <v>76</v>
      </c>
      <c r="B4" s="4"/>
      <c r="C4" s="61" t="s">
        <v>28</v>
      </c>
      <c r="D4" s="3" t="s">
        <v>77</v>
      </c>
      <c r="E4" s="4" t="s">
        <v>78</v>
      </c>
      <c r="F4" s="62" t="s">
        <v>79</v>
      </c>
      <c r="G4" s="4" t="s">
        <v>80</v>
      </c>
      <c r="H4" s="63" t="s">
        <v>81</v>
      </c>
      <c r="I4" s="14"/>
      <c r="J4" s="14"/>
    </row>
    <row r="5" spans="1:10" s="1" customFormat="1" ht="21" customHeight="1">
      <c r="A5" s="4" t="s">
        <v>82</v>
      </c>
      <c r="B5" s="4" t="s">
        <v>83</v>
      </c>
      <c r="C5" s="61"/>
      <c r="D5" s="3"/>
      <c r="E5" s="4"/>
      <c r="F5" s="62"/>
      <c r="G5" s="4"/>
      <c r="H5" s="63"/>
      <c r="I5" s="14"/>
      <c r="J5" s="14"/>
    </row>
    <row r="6" spans="1:10" s="1" customFormat="1" ht="21" customHeight="1">
      <c r="A6" s="6" t="s">
        <v>42</v>
      </c>
      <c r="B6" s="6" t="s">
        <v>42</v>
      </c>
      <c r="C6" s="6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f>G6+1</f>
        <v>6</v>
      </c>
      <c r="I6" s="14"/>
      <c r="J6" s="14"/>
    </row>
    <row r="7" spans="1:10" s="1" customFormat="1" ht="24.75" customHeight="1">
      <c r="A7" s="41"/>
      <c r="B7" s="41" t="s">
        <v>28</v>
      </c>
      <c r="C7" s="42">
        <f>D7+E7</f>
        <v>731.01</v>
      </c>
      <c r="D7" s="43">
        <f>D8+D11+D17+D20</f>
        <v>305.5</v>
      </c>
      <c r="E7" s="42">
        <f>E10+E20</f>
        <v>425.51</v>
      </c>
      <c r="F7" s="64"/>
      <c r="G7" s="65"/>
      <c r="H7" s="66"/>
      <c r="I7" s="14"/>
      <c r="J7" s="14"/>
    </row>
    <row r="8" spans="1:10" s="1" customFormat="1" ht="24.75" customHeight="1">
      <c r="A8" s="41" t="s">
        <v>43</v>
      </c>
      <c r="B8" s="41" t="s">
        <v>44</v>
      </c>
      <c r="C8" s="42">
        <f aca="true" t="shared" si="0" ref="C8:C24">D8+E8</f>
        <v>637.99</v>
      </c>
      <c r="D8" s="43">
        <f>D9</f>
        <v>227.48</v>
      </c>
      <c r="E8" s="42">
        <f>E9</f>
        <v>410.51</v>
      </c>
      <c r="F8" s="64"/>
      <c r="G8" s="65"/>
      <c r="H8" s="66"/>
      <c r="I8" s="14"/>
      <c r="J8" s="14"/>
    </row>
    <row r="9" spans="1:10" s="1" customFormat="1" ht="24.75" customHeight="1">
      <c r="A9" s="41" t="s">
        <v>45</v>
      </c>
      <c r="B9" s="41" t="s">
        <v>46</v>
      </c>
      <c r="C9" s="42">
        <f t="shared" si="0"/>
        <v>637.99</v>
      </c>
      <c r="D9" s="43">
        <f>D10</f>
        <v>227.48</v>
      </c>
      <c r="E9" s="42">
        <f>E10</f>
        <v>410.51</v>
      </c>
      <c r="F9" s="64"/>
      <c r="G9" s="65"/>
      <c r="H9" s="66"/>
      <c r="I9" s="14"/>
      <c r="J9" s="14"/>
    </row>
    <row r="10" spans="1:10" s="1" customFormat="1" ht="24.75" customHeight="1">
      <c r="A10" s="41" t="s">
        <v>47</v>
      </c>
      <c r="B10" s="41" t="s">
        <v>48</v>
      </c>
      <c r="C10" s="42">
        <f t="shared" si="0"/>
        <v>637.99</v>
      </c>
      <c r="D10" s="43">
        <v>227.48</v>
      </c>
      <c r="E10" s="42">
        <v>410.51</v>
      </c>
      <c r="F10" s="64"/>
      <c r="G10" s="65"/>
      <c r="H10" s="66"/>
      <c r="I10" s="14"/>
      <c r="J10" s="14"/>
    </row>
    <row r="11" spans="1:10" s="1" customFormat="1" ht="24.75" customHeight="1">
      <c r="A11" s="41" t="s">
        <v>49</v>
      </c>
      <c r="B11" s="44" t="s">
        <v>50</v>
      </c>
      <c r="C11" s="42">
        <f t="shared" si="0"/>
        <v>43.019999999999996</v>
      </c>
      <c r="D11" s="45">
        <f>D12+D15</f>
        <v>43.019999999999996</v>
      </c>
      <c r="E11" s="46"/>
      <c r="F11" s="65"/>
      <c r="G11" s="65"/>
      <c r="H11" s="65"/>
      <c r="I11" s="14"/>
      <c r="J11" s="14"/>
    </row>
    <row r="12" spans="1:10" s="1" customFormat="1" ht="24.75" customHeight="1">
      <c r="A12" s="41" t="s">
        <v>51</v>
      </c>
      <c r="B12" s="44" t="s">
        <v>52</v>
      </c>
      <c r="C12" s="42">
        <f t="shared" si="0"/>
        <v>40.76</v>
      </c>
      <c r="D12" s="45">
        <f>D13+D14</f>
        <v>40.76</v>
      </c>
      <c r="E12" s="46"/>
      <c r="F12" s="65"/>
      <c r="G12" s="65"/>
      <c r="H12" s="65"/>
      <c r="I12" s="14"/>
      <c r="J12" s="14"/>
    </row>
    <row r="13" spans="1:10" s="1" customFormat="1" ht="24.75" customHeight="1">
      <c r="A13" s="47" t="s">
        <v>53</v>
      </c>
      <c r="B13" s="44" t="s">
        <v>54</v>
      </c>
      <c r="C13" s="42">
        <f t="shared" si="0"/>
        <v>8.04</v>
      </c>
      <c r="D13" s="45">
        <v>8.04</v>
      </c>
      <c r="E13" s="42"/>
      <c r="F13" s="67"/>
      <c r="G13" s="67"/>
      <c r="H13" s="67"/>
      <c r="I13" s="14"/>
      <c r="J13" s="14"/>
    </row>
    <row r="14" spans="1:10" s="1" customFormat="1" ht="24.75" customHeight="1">
      <c r="A14" s="48">
        <v>2080505</v>
      </c>
      <c r="B14" s="44" t="s">
        <v>55</v>
      </c>
      <c r="C14" s="42">
        <f t="shared" si="0"/>
        <v>32.72</v>
      </c>
      <c r="D14" s="45">
        <v>32.72</v>
      </c>
      <c r="E14" s="42"/>
      <c r="F14" s="67"/>
      <c r="G14" s="67"/>
      <c r="H14" s="67"/>
      <c r="I14" s="14"/>
      <c r="J14" s="14"/>
    </row>
    <row r="15" spans="1:10" s="1" customFormat="1" ht="24.75" customHeight="1">
      <c r="A15" s="44" t="s">
        <v>56</v>
      </c>
      <c r="B15" s="44" t="s">
        <v>57</v>
      </c>
      <c r="C15" s="42">
        <f t="shared" si="0"/>
        <v>2.26</v>
      </c>
      <c r="D15" s="45">
        <f>D16</f>
        <v>2.26</v>
      </c>
      <c r="E15" s="42"/>
      <c r="F15" s="67"/>
      <c r="G15" s="67"/>
      <c r="H15" s="67"/>
      <c r="I15" s="14"/>
      <c r="J15" s="14"/>
    </row>
    <row r="16" spans="1:8" s="1" customFormat="1" ht="24.75" customHeight="1">
      <c r="A16" s="44">
        <v>2089901</v>
      </c>
      <c r="B16" s="44" t="s">
        <v>58</v>
      </c>
      <c r="C16" s="42">
        <f t="shared" si="0"/>
        <v>2.26</v>
      </c>
      <c r="D16" s="45">
        <v>2.26</v>
      </c>
      <c r="E16" s="42"/>
      <c r="F16" s="67"/>
      <c r="G16" s="67"/>
      <c r="H16" s="67"/>
    </row>
    <row r="17" spans="1:8" ht="24.75" customHeight="1">
      <c r="A17" s="44" t="s">
        <v>59</v>
      </c>
      <c r="B17" s="44" t="s">
        <v>60</v>
      </c>
      <c r="C17" s="42">
        <f t="shared" si="0"/>
        <v>14.03</v>
      </c>
      <c r="D17" s="45">
        <f>D18</f>
        <v>14.03</v>
      </c>
      <c r="E17" s="45"/>
      <c r="F17" s="49"/>
      <c r="G17" s="49"/>
      <c r="H17" s="49"/>
    </row>
    <row r="18" spans="1:8" ht="24.75" customHeight="1">
      <c r="A18" s="44" t="s">
        <v>61</v>
      </c>
      <c r="B18" s="44" t="s">
        <v>62</v>
      </c>
      <c r="C18" s="42">
        <f t="shared" si="0"/>
        <v>14.03</v>
      </c>
      <c r="D18" s="45">
        <f>D19</f>
        <v>14.03</v>
      </c>
      <c r="E18" s="45"/>
      <c r="F18" s="49"/>
      <c r="G18" s="49"/>
      <c r="H18" s="49"/>
    </row>
    <row r="19" spans="1:8" ht="24.75" customHeight="1">
      <c r="A19" s="44" t="s">
        <v>63</v>
      </c>
      <c r="B19" s="44" t="s">
        <v>64</v>
      </c>
      <c r="C19" s="42">
        <f t="shared" si="0"/>
        <v>14.03</v>
      </c>
      <c r="D19" s="45">
        <v>14.03</v>
      </c>
      <c r="E19" s="45"/>
      <c r="F19" s="49"/>
      <c r="G19" s="49"/>
      <c r="H19" s="49"/>
    </row>
    <row r="20" spans="1:8" ht="24.75" customHeight="1">
      <c r="A20" s="41" t="s">
        <v>65</v>
      </c>
      <c r="B20" s="44" t="s">
        <v>66</v>
      </c>
      <c r="C20" s="42">
        <f t="shared" si="0"/>
        <v>35.97</v>
      </c>
      <c r="D20" s="45">
        <f>D21+D23</f>
        <v>20.97</v>
      </c>
      <c r="E20" s="45">
        <f>E21</f>
        <v>15</v>
      </c>
      <c r="F20" s="49"/>
      <c r="G20" s="49"/>
      <c r="H20" s="49"/>
    </row>
    <row r="21" spans="1:8" ht="24.75" customHeight="1">
      <c r="A21" s="41" t="s">
        <v>67</v>
      </c>
      <c r="B21" s="44" t="s">
        <v>68</v>
      </c>
      <c r="C21" s="42">
        <f t="shared" si="0"/>
        <v>15</v>
      </c>
      <c r="D21" s="45"/>
      <c r="E21" s="45">
        <v>15</v>
      </c>
      <c r="F21" s="49"/>
      <c r="G21" s="49"/>
      <c r="H21" s="49"/>
    </row>
    <row r="22" spans="1:8" ht="24.75" customHeight="1">
      <c r="A22" s="41" t="s">
        <v>69</v>
      </c>
      <c r="B22" s="44" t="s">
        <v>70</v>
      </c>
      <c r="C22" s="42">
        <f t="shared" si="0"/>
        <v>15</v>
      </c>
      <c r="D22" s="45"/>
      <c r="E22" s="45">
        <v>15</v>
      </c>
      <c r="F22" s="49"/>
      <c r="G22" s="49"/>
      <c r="H22" s="49"/>
    </row>
    <row r="23" spans="1:8" ht="24.75" customHeight="1">
      <c r="A23" s="41" t="s">
        <v>71</v>
      </c>
      <c r="B23" s="44" t="s">
        <v>72</v>
      </c>
      <c r="C23" s="42">
        <f t="shared" si="0"/>
        <v>20.97</v>
      </c>
      <c r="D23" s="45">
        <f>D24</f>
        <v>20.97</v>
      </c>
      <c r="E23" s="49"/>
      <c r="F23" s="49"/>
      <c r="G23" s="49"/>
      <c r="H23" s="49"/>
    </row>
    <row r="24" spans="1:8" ht="24.75" customHeight="1">
      <c r="A24" s="41" t="s">
        <v>73</v>
      </c>
      <c r="B24" s="44" t="s">
        <v>74</v>
      </c>
      <c r="C24" s="42">
        <f t="shared" si="0"/>
        <v>20.97</v>
      </c>
      <c r="D24" s="45">
        <v>20.97</v>
      </c>
      <c r="E24" s="49"/>
      <c r="F24" s="49"/>
      <c r="G24" s="49"/>
      <c r="H24" s="4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tabSelected="1" workbookViewId="0" topLeftCell="A1">
      <selection activeCell="A16" sqref="A16:IV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4"/>
      <c r="B1" s="14"/>
      <c r="C1" s="14"/>
      <c r="D1" s="14"/>
      <c r="E1" s="14"/>
      <c r="F1" s="50"/>
      <c r="G1" s="14"/>
    </row>
    <row r="2" spans="1:7" s="1" customFormat="1" ht="29.25" customHeight="1">
      <c r="A2" s="51" t="s">
        <v>84</v>
      </c>
      <c r="B2" s="51"/>
      <c r="C2" s="51"/>
      <c r="D2" s="51"/>
      <c r="E2" s="51"/>
      <c r="F2" s="51"/>
      <c r="G2" s="14"/>
    </row>
    <row r="3" spans="1:7" s="1" customFormat="1" ht="17.25" customHeight="1">
      <c r="A3" s="17" t="s">
        <v>1</v>
      </c>
      <c r="B3" s="18"/>
      <c r="C3" s="18"/>
      <c r="D3" s="18"/>
      <c r="E3" s="18"/>
      <c r="F3" s="19" t="s">
        <v>2</v>
      </c>
      <c r="G3" s="14"/>
    </row>
    <row r="4" spans="1:7" s="1" customFormat="1" ht="17.25" customHeight="1">
      <c r="A4" s="52" t="s">
        <v>3</v>
      </c>
      <c r="B4" s="52"/>
      <c r="C4" s="52" t="s">
        <v>85</v>
      </c>
      <c r="D4" s="52"/>
      <c r="E4" s="52"/>
      <c r="F4" s="52"/>
      <c r="G4" s="14"/>
    </row>
    <row r="5" spans="1:7" s="1" customFormat="1" ht="17.25" customHeight="1">
      <c r="A5" s="52" t="s">
        <v>5</v>
      </c>
      <c r="B5" s="52" t="s">
        <v>6</v>
      </c>
      <c r="C5" s="52" t="s">
        <v>7</v>
      </c>
      <c r="D5" s="53" t="s">
        <v>28</v>
      </c>
      <c r="E5" s="52" t="s">
        <v>86</v>
      </c>
      <c r="F5" s="53" t="s">
        <v>87</v>
      </c>
      <c r="G5" s="14"/>
    </row>
    <row r="6" spans="1:7" s="1" customFormat="1" ht="17.25" customHeight="1">
      <c r="A6" s="54" t="s">
        <v>88</v>
      </c>
      <c r="B6" s="22">
        <v>731.01</v>
      </c>
      <c r="C6" s="55" t="s">
        <v>89</v>
      </c>
      <c r="D6" s="56">
        <f>E6+F6</f>
        <v>731.01</v>
      </c>
      <c r="E6" s="56">
        <f>'财拨总表（引用）'!C7</f>
        <v>731.01</v>
      </c>
      <c r="F6" s="56">
        <f>'财拨总表（引用）'!D7</f>
        <v>0</v>
      </c>
      <c r="G6" s="14"/>
    </row>
    <row r="7" spans="1:7" s="1" customFormat="1" ht="17.25" customHeight="1">
      <c r="A7" s="54" t="s">
        <v>90</v>
      </c>
      <c r="B7" s="22">
        <v>320.5</v>
      </c>
      <c r="C7" s="57" t="s">
        <v>91</v>
      </c>
      <c r="D7" s="56">
        <f>E7+F7</f>
        <v>637.99</v>
      </c>
      <c r="E7" s="55">
        <f>'财拨总表（引用）'!C8</f>
        <v>637.99</v>
      </c>
      <c r="F7" s="55">
        <f>'财拨总表（引用）'!D8</f>
        <v>0</v>
      </c>
      <c r="G7" s="14"/>
    </row>
    <row r="8" spans="1:7" s="1" customFormat="1" ht="17.25" customHeight="1">
      <c r="A8" s="54" t="s">
        <v>92</v>
      </c>
      <c r="B8" s="22">
        <v>410.51</v>
      </c>
      <c r="C8" s="57" t="s">
        <v>50</v>
      </c>
      <c r="D8" s="56">
        <f>E8+F8</f>
        <v>43.02</v>
      </c>
      <c r="E8" s="55">
        <f>'财拨总表（引用）'!C9</f>
        <v>43.02</v>
      </c>
      <c r="F8" s="55">
        <f>'财拨总表（引用）'!D9</f>
        <v>0</v>
      </c>
      <c r="G8" s="14"/>
    </row>
    <row r="9" spans="1:7" s="1" customFormat="1" ht="17.25" customHeight="1">
      <c r="A9" s="54" t="s">
        <v>93</v>
      </c>
      <c r="B9" s="22"/>
      <c r="C9" s="57" t="s">
        <v>60</v>
      </c>
      <c r="D9" s="56">
        <f>E9+F9</f>
        <v>14.03</v>
      </c>
      <c r="E9" s="55">
        <f>'财拨总表（引用）'!C10</f>
        <v>14.03</v>
      </c>
      <c r="F9" s="55">
        <f>'财拨总表（引用）'!D11</f>
        <v>0</v>
      </c>
      <c r="G9" s="14"/>
    </row>
    <row r="10" spans="1:7" s="1" customFormat="1" ht="17.25" customHeight="1">
      <c r="A10" s="54" t="s">
        <v>94</v>
      </c>
      <c r="B10" s="22"/>
      <c r="C10" s="57" t="s">
        <v>66</v>
      </c>
      <c r="D10" s="56">
        <f>E10+F10</f>
        <v>35.97</v>
      </c>
      <c r="E10" s="55">
        <f>'财拨总表（引用）'!C11</f>
        <v>35.97</v>
      </c>
      <c r="F10" s="55">
        <f>'财拨总表（引用）'!D12</f>
        <v>0</v>
      </c>
      <c r="G10" s="14"/>
    </row>
    <row r="11" spans="1:7" s="1" customFormat="1" ht="19.5" customHeight="1">
      <c r="A11" s="54"/>
      <c r="B11" s="22"/>
      <c r="C11" s="58"/>
      <c r="D11" s="55"/>
      <c r="E11" s="55"/>
      <c r="F11" s="55"/>
      <c r="G11" s="14"/>
    </row>
    <row r="12" spans="1:7" s="1" customFormat="1" ht="17.25" customHeight="1">
      <c r="A12" s="54" t="s">
        <v>95</v>
      </c>
      <c r="B12" s="22"/>
      <c r="C12" s="55" t="s">
        <v>96</v>
      </c>
      <c r="D12" s="55"/>
      <c r="E12" s="55"/>
      <c r="F12" s="22"/>
      <c r="G12" s="14"/>
    </row>
    <row r="13" spans="1:7" s="1" customFormat="1" ht="17.25" customHeight="1">
      <c r="A13" s="59" t="s">
        <v>97</v>
      </c>
      <c r="B13" s="22"/>
      <c r="C13" s="55"/>
      <c r="D13" s="55"/>
      <c r="E13" s="55"/>
      <c r="F13" s="22"/>
      <c r="G13" s="14"/>
    </row>
    <row r="14" spans="1:7" s="1" customFormat="1" ht="17.25" customHeight="1">
      <c r="A14" s="54" t="s">
        <v>98</v>
      </c>
      <c r="B14" s="56"/>
      <c r="C14" s="55"/>
      <c r="D14" s="55"/>
      <c r="E14" s="55"/>
      <c r="F14" s="22"/>
      <c r="G14" s="14"/>
    </row>
    <row r="15" spans="1:7" s="1" customFormat="1" ht="17.25" customHeight="1">
      <c r="A15" s="54"/>
      <c r="B15" s="22"/>
      <c r="C15" s="55"/>
      <c r="D15" s="55"/>
      <c r="E15" s="55"/>
      <c r="F15" s="22"/>
      <c r="G15" s="14"/>
    </row>
    <row r="16" spans="1:7" s="1" customFormat="1" ht="17.25" customHeight="1">
      <c r="A16" s="53" t="s">
        <v>23</v>
      </c>
      <c r="B16" s="56">
        <f>B6</f>
        <v>731.01</v>
      </c>
      <c r="C16" s="53" t="s">
        <v>24</v>
      </c>
      <c r="D16" s="56">
        <f>'财拨总表（引用）'!B7</f>
        <v>731.01</v>
      </c>
      <c r="E16" s="56">
        <f>'财拨总表（引用）'!C7</f>
        <v>731.01</v>
      </c>
      <c r="F16" s="56">
        <f>'财拨总表（引用）'!D7</f>
        <v>0</v>
      </c>
      <c r="G16" s="14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2"/>
    </row>
    <row r="43" s="1" customFormat="1" ht="15">
      <c r="AD43" s="12"/>
    </row>
    <row r="44" spans="31:32" s="1" customFormat="1" ht="15">
      <c r="AE44" s="12"/>
      <c r="AF44" s="12"/>
    </row>
    <row r="45" spans="32:33" s="1" customFormat="1" ht="15">
      <c r="AF45" s="12"/>
      <c r="AG45" s="12"/>
    </row>
    <row r="46" s="1" customFormat="1" ht="15">
      <c r="AG46" s="60" t="s">
        <v>99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2"/>
    </row>
    <row r="84" spans="23:26" s="1" customFormat="1" ht="15">
      <c r="W84" s="12"/>
      <c r="X84" s="12"/>
      <c r="Y84" s="12"/>
      <c r="Z84" s="60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100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s="1" customFormat="1" ht="17.25" customHeight="1">
      <c r="A4" s="4" t="s">
        <v>76</v>
      </c>
      <c r="B4" s="4"/>
      <c r="C4" s="4" t="s">
        <v>101</v>
      </c>
      <c r="D4" s="4"/>
      <c r="E4" s="4"/>
      <c r="F4" s="14"/>
      <c r="G4" s="14"/>
    </row>
    <row r="5" spans="1:7" s="1" customFormat="1" ht="21" customHeight="1">
      <c r="A5" s="4" t="s">
        <v>82</v>
      </c>
      <c r="B5" s="4" t="s">
        <v>83</v>
      </c>
      <c r="C5" s="4" t="s">
        <v>28</v>
      </c>
      <c r="D5" s="4" t="s">
        <v>77</v>
      </c>
      <c r="E5" s="4" t="s">
        <v>78</v>
      </c>
      <c r="F5" s="14"/>
      <c r="G5" s="14"/>
    </row>
    <row r="6" spans="1:7" s="1" customFormat="1" ht="24.75" customHeight="1">
      <c r="A6" s="6" t="s">
        <v>42</v>
      </c>
      <c r="B6" s="6" t="s">
        <v>42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7" s="1" customFormat="1" ht="24.75" customHeight="1">
      <c r="A7" s="41"/>
      <c r="B7" s="41" t="s">
        <v>28</v>
      </c>
      <c r="C7" s="42">
        <f>D7+E7</f>
        <v>731.01</v>
      </c>
      <c r="D7" s="43">
        <f>D8+D11+D17+D20</f>
        <v>305.5</v>
      </c>
      <c r="E7" s="42">
        <f>E10+E20</f>
        <v>425.51</v>
      </c>
      <c r="F7" s="14"/>
      <c r="G7" s="14"/>
    </row>
    <row r="8" spans="1:7" s="1" customFormat="1" ht="24.75" customHeight="1">
      <c r="A8" s="41" t="s">
        <v>43</v>
      </c>
      <c r="B8" s="41" t="s">
        <v>44</v>
      </c>
      <c r="C8" s="42">
        <f aca="true" t="shared" si="0" ref="C8:C24">D8+E8</f>
        <v>637.99</v>
      </c>
      <c r="D8" s="43">
        <f>D9</f>
        <v>227.48</v>
      </c>
      <c r="E8" s="42">
        <f>E9</f>
        <v>410.51</v>
      </c>
      <c r="F8" s="14"/>
      <c r="G8" s="14"/>
    </row>
    <row r="9" spans="1:7" s="1" customFormat="1" ht="24.75" customHeight="1">
      <c r="A9" s="41" t="s">
        <v>45</v>
      </c>
      <c r="B9" s="41" t="s">
        <v>46</v>
      </c>
      <c r="C9" s="42">
        <f t="shared" si="0"/>
        <v>637.99</v>
      </c>
      <c r="D9" s="43">
        <f>D10</f>
        <v>227.48</v>
      </c>
      <c r="E9" s="42">
        <f>E10</f>
        <v>410.51</v>
      </c>
      <c r="F9" s="14"/>
      <c r="G9" s="14"/>
    </row>
    <row r="10" spans="1:7" s="1" customFormat="1" ht="24.75" customHeight="1">
      <c r="A10" s="41" t="s">
        <v>47</v>
      </c>
      <c r="B10" s="41" t="s">
        <v>48</v>
      </c>
      <c r="C10" s="42">
        <f t="shared" si="0"/>
        <v>637.99</v>
      </c>
      <c r="D10" s="43">
        <v>227.48</v>
      </c>
      <c r="E10" s="42">
        <v>410.51</v>
      </c>
      <c r="F10" s="14"/>
      <c r="G10" s="14"/>
    </row>
    <row r="11" spans="1:7" s="1" customFormat="1" ht="24.75" customHeight="1">
      <c r="A11" s="41" t="s">
        <v>49</v>
      </c>
      <c r="B11" s="44" t="s">
        <v>50</v>
      </c>
      <c r="C11" s="42">
        <f t="shared" si="0"/>
        <v>43.019999999999996</v>
      </c>
      <c r="D11" s="45">
        <f>D12+D15</f>
        <v>43.019999999999996</v>
      </c>
      <c r="E11" s="46"/>
      <c r="F11" s="14"/>
      <c r="G11" s="14"/>
    </row>
    <row r="12" spans="1:7" s="1" customFormat="1" ht="24.75" customHeight="1">
      <c r="A12" s="41" t="s">
        <v>51</v>
      </c>
      <c r="B12" s="44" t="s">
        <v>52</v>
      </c>
      <c r="C12" s="42">
        <f t="shared" si="0"/>
        <v>40.76</v>
      </c>
      <c r="D12" s="45">
        <f>D13+D14</f>
        <v>40.76</v>
      </c>
      <c r="E12" s="46"/>
      <c r="F12" s="14"/>
      <c r="G12" s="14"/>
    </row>
    <row r="13" spans="1:7" s="1" customFormat="1" ht="24.75" customHeight="1">
      <c r="A13" s="47" t="s">
        <v>53</v>
      </c>
      <c r="B13" s="44" t="s">
        <v>54</v>
      </c>
      <c r="C13" s="42">
        <f t="shared" si="0"/>
        <v>8.04</v>
      </c>
      <c r="D13" s="45">
        <v>8.04</v>
      </c>
      <c r="E13" s="42"/>
      <c r="F13" s="14"/>
      <c r="G13" s="14"/>
    </row>
    <row r="14" spans="1:7" s="1" customFormat="1" ht="24.75" customHeight="1">
      <c r="A14" s="48">
        <v>2080505</v>
      </c>
      <c r="B14" s="44" t="s">
        <v>55</v>
      </c>
      <c r="C14" s="42">
        <f t="shared" si="0"/>
        <v>32.72</v>
      </c>
      <c r="D14" s="45">
        <v>32.72</v>
      </c>
      <c r="E14" s="42"/>
      <c r="F14" s="14"/>
      <c r="G14" s="14"/>
    </row>
    <row r="15" spans="1:7" s="1" customFormat="1" ht="24.75" customHeight="1">
      <c r="A15" s="44" t="s">
        <v>56</v>
      </c>
      <c r="B15" s="44" t="s">
        <v>57</v>
      </c>
      <c r="C15" s="42">
        <f t="shared" si="0"/>
        <v>2.26</v>
      </c>
      <c r="D15" s="45">
        <f>D16</f>
        <v>2.26</v>
      </c>
      <c r="E15" s="42"/>
      <c r="F15" s="14"/>
      <c r="G15" s="14"/>
    </row>
    <row r="16" spans="1:7" s="1" customFormat="1" ht="24.75" customHeight="1">
      <c r="A16" s="44">
        <v>2089901</v>
      </c>
      <c r="B16" s="44" t="s">
        <v>58</v>
      </c>
      <c r="C16" s="42">
        <f t="shared" si="0"/>
        <v>2.26</v>
      </c>
      <c r="D16" s="45">
        <v>2.26</v>
      </c>
      <c r="E16" s="42"/>
      <c r="F16" s="14"/>
      <c r="G16" s="14"/>
    </row>
    <row r="17" spans="1:5" s="1" customFormat="1" ht="24.75" customHeight="1">
      <c r="A17" s="44" t="s">
        <v>59</v>
      </c>
      <c r="B17" s="44" t="s">
        <v>60</v>
      </c>
      <c r="C17" s="42">
        <f t="shared" si="0"/>
        <v>14.03</v>
      </c>
      <c r="D17" s="45">
        <f>D18</f>
        <v>14.03</v>
      </c>
      <c r="E17" s="45"/>
    </row>
    <row r="18" spans="1:5" s="1" customFormat="1" ht="24.75" customHeight="1">
      <c r="A18" s="44" t="s">
        <v>61</v>
      </c>
      <c r="B18" s="44" t="s">
        <v>62</v>
      </c>
      <c r="C18" s="42">
        <f t="shared" si="0"/>
        <v>14.03</v>
      </c>
      <c r="D18" s="45">
        <f>D19</f>
        <v>14.03</v>
      </c>
      <c r="E18" s="45"/>
    </row>
    <row r="19" spans="1:5" s="1" customFormat="1" ht="24.75" customHeight="1">
      <c r="A19" s="44" t="s">
        <v>63</v>
      </c>
      <c r="B19" s="44" t="s">
        <v>64</v>
      </c>
      <c r="C19" s="42">
        <f t="shared" si="0"/>
        <v>14.03</v>
      </c>
      <c r="D19" s="45">
        <v>14.03</v>
      </c>
      <c r="E19" s="45"/>
    </row>
    <row r="20" spans="1:5" s="1" customFormat="1" ht="24.75" customHeight="1">
      <c r="A20" s="41" t="s">
        <v>65</v>
      </c>
      <c r="B20" s="44" t="s">
        <v>66</v>
      </c>
      <c r="C20" s="42">
        <f t="shared" si="0"/>
        <v>35.97</v>
      </c>
      <c r="D20" s="45">
        <f>D21+D23</f>
        <v>20.97</v>
      </c>
      <c r="E20" s="45">
        <f>E21</f>
        <v>15</v>
      </c>
    </row>
    <row r="21" spans="1:5" s="1" customFormat="1" ht="24.75" customHeight="1">
      <c r="A21" s="41" t="s">
        <v>67</v>
      </c>
      <c r="B21" s="44" t="s">
        <v>68</v>
      </c>
      <c r="C21" s="42">
        <f t="shared" si="0"/>
        <v>15</v>
      </c>
      <c r="D21" s="45"/>
      <c r="E21" s="45">
        <v>15</v>
      </c>
    </row>
    <row r="22" spans="1:5" s="1" customFormat="1" ht="24.75" customHeight="1">
      <c r="A22" s="41" t="s">
        <v>69</v>
      </c>
      <c r="B22" s="44" t="s">
        <v>70</v>
      </c>
      <c r="C22" s="42">
        <f t="shared" si="0"/>
        <v>15</v>
      </c>
      <c r="D22" s="45"/>
      <c r="E22" s="45">
        <v>15</v>
      </c>
    </row>
    <row r="23" spans="1:5" ht="24.75" customHeight="1">
      <c r="A23" s="41" t="s">
        <v>71</v>
      </c>
      <c r="B23" s="44" t="s">
        <v>72</v>
      </c>
      <c r="C23" s="42">
        <f t="shared" si="0"/>
        <v>20.97</v>
      </c>
      <c r="D23" s="45">
        <f>D24</f>
        <v>20.97</v>
      </c>
      <c r="E23" s="49"/>
    </row>
    <row r="24" spans="1:5" ht="24.75" customHeight="1">
      <c r="A24" s="41" t="s">
        <v>73</v>
      </c>
      <c r="B24" s="44" t="s">
        <v>74</v>
      </c>
      <c r="C24" s="42">
        <f t="shared" si="0"/>
        <v>20.97</v>
      </c>
      <c r="D24" s="45">
        <v>20.97</v>
      </c>
      <c r="E24" s="4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showGridLines="0" workbookViewId="0" topLeftCell="A40">
      <selection activeCell="A7" sqref="A7"/>
    </sheetView>
  </sheetViews>
  <sheetFormatPr defaultColWidth="9.140625" defaultRowHeight="12.75" customHeight="1"/>
  <cols>
    <col min="1" max="1" width="20.00390625" style="1" customWidth="1"/>
    <col min="2" max="2" width="36.421875" style="1" customWidth="1"/>
    <col min="3" max="3" width="24.57421875" style="1" customWidth="1"/>
    <col min="4" max="4" width="20.421875" style="1" customWidth="1"/>
    <col min="5" max="5" width="29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0.75" customHeight="1">
      <c r="A1" s="14"/>
      <c r="B1" s="14"/>
      <c r="C1" s="14"/>
      <c r="D1" s="14"/>
      <c r="E1" s="14"/>
      <c r="F1" s="14"/>
      <c r="G1" s="14"/>
    </row>
    <row r="2" spans="1:7" s="1" customFormat="1" ht="28.5" customHeight="1">
      <c r="A2" s="15" t="s">
        <v>102</v>
      </c>
      <c r="B2" s="15"/>
      <c r="C2" s="15"/>
      <c r="D2" s="15"/>
      <c r="E2" s="15"/>
      <c r="F2" s="16"/>
      <c r="G2" s="16"/>
    </row>
    <row r="3" spans="1:7" s="1" customFormat="1" ht="24.75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s="1" customFormat="1" ht="24.75" customHeight="1">
      <c r="A4" s="4" t="s">
        <v>103</v>
      </c>
      <c r="B4" s="4"/>
      <c r="C4" s="4" t="s">
        <v>104</v>
      </c>
      <c r="D4" s="4"/>
      <c r="E4" s="4"/>
      <c r="F4" s="14"/>
      <c r="G4" s="14"/>
    </row>
    <row r="5" spans="1:7" s="1" customFormat="1" ht="24.75" customHeight="1">
      <c r="A5" s="4" t="s">
        <v>82</v>
      </c>
      <c r="B5" s="3" t="s">
        <v>83</v>
      </c>
      <c r="C5" s="20" t="s">
        <v>28</v>
      </c>
      <c r="D5" s="20" t="s">
        <v>105</v>
      </c>
      <c r="E5" s="20" t="s">
        <v>106</v>
      </c>
      <c r="F5" s="14"/>
      <c r="G5" s="14"/>
    </row>
    <row r="6" spans="1:7" s="1" customFormat="1" ht="24.75" customHeight="1">
      <c r="A6" s="6" t="s">
        <v>42</v>
      </c>
      <c r="B6" s="6" t="s">
        <v>42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8" s="1" customFormat="1" ht="24.75" customHeight="1">
      <c r="A7" s="33"/>
      <c r="B7" s="34" t="s">
        <v>28</v>
      </c>
      <c r="C7" s="35">
        <f>C8+C27+C48</f>
        <v>305.50000000000006</v>
      </c>
      <c r="D7" s="35">
        <f>D8+D27+D48</f>
        <v>277.96000000000004</v>
      </c>
      <c r="E7" s="35">
        <f>E27</f>
        <v>27.54</v>
      </c>
      <c r="F7" s="36"/>
      <c r="G7" s="36"/>
      <c r="H7" s="12"/>
    </row>
    <row r="8" spans="1:8" s="1" customFormat="1" ht="24.75" customHeight="1">
      <c r="A8" s="33" t="s">
        <v>107</v>
      </c>
      <c r="B8" s="34" t="s">
        <v>108</v>
      </c>
      <c r="C8" s="35">
        <f>C9+C12+C14+C16+C18+C20+C23+C25</f>
        <v>253.98000000000002</v>
      </c>
      <c r="D8" s="35">
        <f>D9+D12+D14+D16+D18+D20+D25+D23</f>
        <v>253.98000000000002</v>
      </c>
      <c r="E8" s="35"/>
      <c r="F8" s="36"/>
      <c r="G8" s="36"/>
      <c r="H8" s="12"/>
    </row>
    <row r="9" spans="1:8" s="1" customFormat="1" ht="24.75" customHeight="1">
      <c r="A9" s="33" t="s">
        <v>45</v>
      </c>
      <c r="B9" s="34" t="s">
        <v>109</v>
      </c>
      <c r="C9" s="37">
        <f>C10+C11</f>
        <v>99.47</v>
      </c>
      <c r="D9" s="37">
        <f>D10+D11</f>
        <v>99.47</v>
      </c>
      <c r="E9" s="35"/>
      <c r="F9" s="36"/>
      <c r="G9" s="36"/>
      <c r="H9" s="12"/>
    </row>
    <row r="10" spans="1:8" s="1" customFormat="1" ht="24.75" customHeight="1">
      <c r="A10" s="33" t="s">
        <v>110</v>
      </c>
      <c r="B10" s="34" t="s">
        <v>111</v>
      </c>
      <c r="C10" s="37">
        <v>45.46</v>
      </c>
      <c r="D10" s="37">
        <v>45.46</v>
      </c>
      <c r="E10" s="35"/>
      <c r="F10" s="36"/>
      <c r="G10" s="36"/>
      <c r="H10" s="12"/>
    </row>
    <row r="11" spans="1:8" s="1" customFormat="1" ht="24.75" customHeight="1">
      <c r="A11" s="38" t="s">
        <v>112</v>
      </c>
      <c r="B11" s="34" t="s">
        <v>113</v>
      </c>
      <c r="C11" s="37">
        <v>54.01</v>
      </c>
      <c r="D11" s="37">
        <v>54.01</v>
      </c>
      <c r="E11" s="35"/>
      <c r="F11" s="36"/>
      <c r="G11" s="36"/>
      <c r="H11" s="12"/>
    </row>
    <row r="12" spans="1:8" s="1" customFormat="1" ht="24.75" customHeight="1">
      <c r="A12" s="33" t="s">
        <v>71</v>
      </c>
      <c r="B12" s="34" t="s">
        <v>114</v>
      </c>
      <c r="C12" s="37">
        <f>C13</f>
        <v>53.7</v>
      </c>
      <c r="D12" s="37">
        <f>D13</f>
        <v>53.7</v>
      </c>
      <c r="E12" s="35"/>
      <c r="F12" s="36"/>
      <c r="G12" s="36"/>
      <c r="H12" s="12"/>
    </row>
    <row r="13" spans="1:8" s="1" customFormat="1" ht="24.75" customHeight="1">
      <c r="A13" s="33" t="s">
        <v>115</v>
      </c>
      <c r="B13" s="34" t="s">
        <v>116</v>
      </c>
      <c r="C13" s="37">
        <v>53.7</v>
      </c>
      <c r="D13" s="37">
        <v>53.7</v>
      </c>
      <c r="E13" s="35"/>
      <c r="F13" s="36"/>
      <c r="G13" s="36"/>
      <c r="H13" s="12"/>
    </row>
    <row r="14" spans="1:8" s="1" customFormat="1" ht="24.75" customHeight="1">
      <c r="A14" s="33" t="s">
        <v>117</v>
      </c>
      <c r="B14" s="34" t="s">
        <v>118</v>
      </c>
      <c r="C14" s="37">
        <f>C15</f>
        <v>6.09</v>
      </c>
      <c r="D14" s="37">
        <f>D15</f>
        <v>6.09</v>
      </c>
      <c r="E14" s="39"/>
      <c r="F14" s="36"/>
      <c r="G14" s="36"/>
      <c r="H14" s="12"/>
    </row>
    <row r="15" spans="1:8" s="1" customFormat="1" ht="24.75" customHeight="1">
      <c r="A15" s="33" t="s">
        <v>119</v>
      </c>
      <c r="B15" s="34" t="s">
        <v>120</v>
      </c>
      <c r="C15" s="37">
        <f>D15</f>
        <v>6.09</v>
      </c>
      <c r="D15" s="37">
        <v>6.09</v>
      </c>
      <c r="E15" s="39"/>
      <c r="F15" s="36"/>
      <c r="G15" s="36"/>
      <c r="H15" s="12"/>
    </row>
    <row r="16" spans="1:8" s="1" customFormat="1" ht="24.75" customHeight="1">
      <c r="A16" s="33" t="s">
        <v>121</v>
      </c>
      <c r="B16" s="34" t="s">
        <v>122</v>
      </c>
      <c r="C16" s="35">
        <f aca="true" t="shared" si="0" ref="C16:C59">D16+E16</f>
        <v>23.8</v>
      </c>
      <c r="D16" s="35">
        <f>D17</f>
        <v>23.8</v>
      </c>
      <c r="E16" s="35"/>
      <c r="F16" s="36"/>
      <c r="G16" s="36"/>
      <c r="H16" s="12"/>
    </row>
    <row r="17" spans="1:8" s="1" customFormat="1" ht="24.75" customHeight="1">
      <c r="A17" s="33" t="s">
        <v>123</v>
      </c>
      <c r="B17" s="34" t="s">
        <v>124</v>
      </c>
      <c r="C17" s="35">
        <f t="shared" si="0"/>
        <v>23.8</v>
      </c>
      <c r="D17" s="35">
        <v>23.8</v>
      </c>
      <c r="E17" s="35"/>
      <c r="F17" s="36"/>
      <c r="G17" s="36"/>
      <c r="H17" s="12"/>
    </row>
    <row r="18" spans="1:8" s="1" customFormat="1" ht="24.75" customHeight="1">
      <c r="A18" s="33" t="s">
        <v>125</v>
      </c>
      <c r="B18" s="34" t="s">
        <v>126</v>
      </c>
      <c r="C18" s="35">
        <f t="shared" si="0"/>
        <v>32.72</v>
      </c>
      <c r="D18" s="35">
        <f>D19</f>
        <v>32.72</v>
      </c>
      <c r="E18" s="39"/>
      <c r="F18" s="36"/>
      <c r="G18" s="36"/>
      <c r="H18" s="12"/>
    </row>
    <row r="19" spans="1:8" s="1" customFormat="1" ht="24.75" customHeight="1">
      <c r="A19" s="33" t="s">
        <v>127</v>
      </c>
      <c r="B19" s="34" t="s">
        <v>128</v>
      </c>
      <c r="C19" s="35">
        <f t="shared" si="0"/>
        <v>32.72</v>
      </c>
      <c r="D19" s="35">
        <v>32.72</v>
      </c>
      <c r="E19" s="35"/>
      <c r="F19" s="36"/>
      <c r="G19" s="36"/>
      <c r="H19" s="12"/>
    </row>
    <row r="20" spans="1:8" s="1" customFormat="1" ht="24.75" customHeight="1">
      <c r="A20" s="33" t="s">
        <v>129</v>
      </c>
      <c r="B20" s="34" t="s">
        <v>130</v>
      </c>
      <c r="C20" s="35">
        <f>C21+C22</f>
        <v>14.030000000000001</v>
      </c>
      <c r="D20" s="35">
        <f>D21+D22</f>
        <v>14.030000000000001</v>
      </c>
      <c r="E20" s="35"/>
      <c r="F20" s="36"/>
      <c r="G20" s="36"/>
      <c r="H20" s="12"/>
    </row>
    <row r="21" spans="1:8" s="1" customFormat="1" ht="24.75" customHeight="1">
      <c r="A21" s="33" t="s">
        <v>131</v>
      </c>
      <c r="B21" s="34" t="s">
        <v>132</v>
      </c>
      <c r="C21" s="35">
        <f t="shared" si="0"/>
        <v>13.55</v>
      </c>
      <c r="D21" s="35">
        <v>13.55</v>
      </c>
      <c r="E21" s="39"/>
      <c r="F21" s="36"/>
      <c r="G21" s="36"/>
      <c r="H21" s="12"/>
    </row>
    <row r="22" spans="1:8" s="1" customFormat="1" ht="24.75" customHeight="1">
      <c r="A22" s="33" t="s">
        <v>133</v>
      </c>
      <c r="B22" s="34" t="s">
        <v>134</v>
      </c>
      <c r="C22" s="35">
        <f t="shared" si="0"/>
        <v>0.48</v>
      </c>
      <c r="D22" s="35">
        <v>0.48</v>
      </c>
      <c r="E22" s="39"/>
      <c r="F22" s="36"/>
      <c r="G22" s="36"/>
      <c r="H22" s="12"/>
    </row>
    <row r="23" spans="1:8" s="1" customFormat="1" ht="24.75" customHeight="1">
      <c r="A23" s="33" t="s">
        <v>135</v>
      </c>
      <c r="B23" s="34" t="s">
        <v>136</v>
      </c>
      <c r="C23" s="35">
        <f t="shared" si="0"/>
        <v>20.97</v>
      </c>
      <c r="D23" s="35">
        <f>D24</f>
        <v>20.97</v>
      </c>
      <c r="E23" s="39"/>
      <c r="F23" s="36"/>
      <c r="G23" s="36"/>
      <c r="H23" s="12"/>
    </row>
    <row r="24" spans="1:8" s="1" customFormat="1" ht="24.75" customHeight="1">
      <c r="A24" s="33" t="s">
        <v>137</v>
      </c>
      <c r="B24" s="34" t="s">
        <v>138</v>
      </c>
      <c r="C24" s="35">
        <f t="shared" si="0"/>
        <v>20.97</v>
      </c>
      <c r="D24" s="35">
        <v>20.97</v>
      </c>
      <c r="E24" s="39"/>
      <c r="F24" s="36"/>
      <c r="G24" s="36"/>
      <c r="H24" s="12"/>
    </row>
    <row r="25" spans="1:8" s="1" customFormat="1" ht="24.75" customHeight="1">
      <c r="A25" s="33" t="s">
        <v>56</v>
      </c>
      <c r="B25" s="34" t="s">
        <v>139</v>
      </c>
      <c r="C25" s="35">
        <f t="shared" si="0"/>
        <v>3.2</v>
      </c>
      <c r="D25" s="35">
        <f>D26</f>
        <v>3.2</v>
      </c>
      <c r="E25" s="39"/>
      <c r="F25" s="36"/>
      <c r="G25" s="36"/>
      <c r="H25" s="12"/>
    </row>
    <row r="26" spans="1:8" s="1" customFormat="1" ht="24.75" customHeight="1">
      <c r="A26" s="33" t="s">
        <v>140</v>
      </c>
      <c r="B26" s="34" t="s">
        <v>141</v>
      </c>
      <c r="C26" s="35">
        <f t="shared" si="0"/>
        <v>3.2</v>
      </c>
      <c r="D26" s="35">
        <v>3.2</v>
      </c>
      <c r="E26" s="39"/>
      <c r="F26" s="36"/>
      <c r="G26" s="36"/>
      <c r="H26" s="12"/>
    </row>
    <row r="27" spans="1:8" s="1" customFormat="1" ht="24.75" customHeight="1">
      <c r="A27" s="33" t="s">
        <v>142</v>
      </c>
      <c r="B27" s="34" t="s">
        <v>143</v>
      </c>
      <c r="C27" s="35">
        <f t="shared" si="0"/>
        <v>41.22</v>
      </c>
      <c r="D27" s="35">
        <f>D38+D44+D46</f>
        <v>13.68</v>
      </c>
      <c r="E27" s="35">
        <f>E28+E30+E32+E34+E36+E40+E42</f>
        <v>27.54</v>
      </c>
      <c r="F27" s="36"/>
      <c r="G27" s="36"/>
      <c r="H27" s="12"/>
    </row>
    <row r="28" spans="1:8" s="1" customFormat="1" ht="24.75" customHeight="1">
      <c r="A28" s="33" t="s">
        <v>45</v>
      </c>
      <c r="B28" s="34" t="s">
        <v>144</v>
      </c>
      <c r="C28" s="35">
        <f t="shared" si="0"/>
        <v>8.54</v>
      </c>
      <c r="D28" s="35"/>
      <c r="E28" s="35">
        <f>E29</f>
        <v>8.54</v>
      </c>
      <c r="F28" s="36"/>
      <c r="G28" s="36"/>
      <c r="H28" s="12"/>
    </row>
    <row r="29" spans="1:8" s="1" customFormat="1" ht="24.75" customHeight="1">
      <c r="A29" s="33" t="s">
        <v>145</v>
      </c>
      <c r="B29" s="34" t="s">
        <v>146</v>
      </c>
      <c r="C29" s="35">
        <f t="shared" si="0"/>
        <v>8.54</v>
      </c>
      <c r="D29" s="35"/>
      <c r="E29" s="35">
        <v>8.54</v>
      </c>
      <c r="F29" s="36"/>
      <c r="G29" s="36"/>
      <c r="H29" s="12"/>
    </row>
    <row r="30" spans="1:8" s="1" customFormat="1" ht="24.75" customHeight="1">
      <c r="A30" s="33" t="s">
        <v>71</v>
      </c>
      <c r="B30" s="34" t="s">
        <v>147</v>
      </c>
      <c r="C30" s="35">
        <f t="shared" si="0"/>
        <v>4</v>
      </c>
      <c r="D30" s="35"/>
      <c r="E30" s="35">
        <f>E31</f>
        <v>4</v>
      </c>
      <c r="F30" s="36"/>
      <c r="G30" s="36"/>
      <c r="H30" s="12"/>
    </row>
    <row r="31" spans="1:8" s="1" customFormat="1" ht="24.75" customHeight="1">
      <c r="A31" s="33" t="s">
        <v>148</v>
      </c>
      <c r="B31" s="34" t="s">
        <v>149</v>
      </c>
      <c r="C31" s="35">
        <f t="shared" si="0"/>
        <v>4</v>
      </c>
      <c r="D31" s="35"/>
      <c r="E31" s="35">
        <v>4</v>
      </c>
      <c r="F31" s="36"/>
      <c r="G31" s="36"/>
      <c r="H31" s="12"/>
    </row>
    <row r="32" spans="1:8" s="1" customFormat="1" ht="24.75" customHeight="1">
      <c r="A32" s="33" t="s">
        <v>150</v>
      </c>
      <c r="B32" s="34" t="s">
        <v>151</v>
      </c>
      <c r="C32" s="35">
        <f t="shared" si="0"/>
        <v>2</v>
      </c>
      <c r="D32" s="35"/>
      <c r="E32" s="35">
        <f>E33</f>
        <v>2</v>
      </c>
      <c r="F32" s="36"/>
      <c r="G32" s="36"/>
      <c r="H32" s="12"/>
    </row>
    <row r="33" spans="1:8" s="1" customFormat="1" ht="24.75" customHeight="1">
      <c r="A33" s="34" t="s">
        <v>152</v>
      </c>
      <c r="B33" s="34" t="s">
        <v>153</v>
      </c>
      <c r="C33" s="35">
        <f t="shared" si="0"/>
        <v>2</v>
      </c>
      <c r="D33" s="35"/>
      <c r="E33" s="35">
        <v>2</v>
      </c>
      <c r="F33" s="36"/>
      <c r="G33" s="36"/>
      <c r="H33" s="12"/>
    </row>
    <row r="34" spans="1:8" s="1" customFormat="1" ht="24.75" customHeight="1">
      <c r="A34" s="33" t="s">
        <v>154</v>
      </c>
      <c r="B34" s="34" t="s">
        <v>155</v>
      </c>
      <c r="C34" s="35">
        <f>C35</f>
        <v>2</v>
      </c>
      <c r="D34" s="35"/>
      <c r="E34" s="35">
        <f>E35</f>
        <v>2</v>
      </c>
      <c r="F34" s="36"/>
      <c r="G34" s="36"/>
      <c r="H34" s="12"/>
    </row>
    <row r="35" spans="1:8" s="1" customFormat="1" ht="24.75" customHeight="1">
      <c r="A35" s="34" t="s">
        <v>156</v>
      </c>
      <c r="B35" s="34" t="s">
        <v>157</v>
      </c>
      <c r="C35" s="35">
        <f>E35</f>
        <v>2</v>
      </c>
      <c r="D35" s="35"/>
      <c r="E35" s="35">
        <v>2</v>
      </c>
      <c r="F35" s="36"/>
      <c r="G35" s="36"/>
      <c r="H35" s="12"/>
    </row>
    <row r="36" spans="1:8" s="1" customFormat="1" ht="24.75" customHeight="1">
      <c r="A36" s="34" t="s">
        <v>121</v>
      </c>
      <c r="B36" s="34" t="s">
        <v>158</v>
      </c>
      <c r="C36" s="35">
        <f t="shared" si="0"/>
        <v>3</v>
      </c>
      <c r="D36" s="35"/>
      <c r="E36" s="35">
        <f>E37</f>
        <v>3</v>
      </c>
      <c r="F36" s="36"/>
      <c r="G36" s="36"/>
      <c r="H36" s="12"/>
    </row>
    <row r="37" spans="1:8" s="1" customFormat="1" ht="24.75" customHeight="1">
      <c r="A37" s="34" t="s">
        <v>159</v>
      </c>
      <c r="B37" s="34" t="s">
        <v>160</v>
      </c>
      <c r="C37" s="35">
        <f t="shared" si="0"/>
        <v>3</v>
      </c>
      <c r="D37" s="35"/>
      <c r="E37" s="35">
        <v>3</v>
      </c>
      <c r="F37" s="36"/>
      <c r="G37" s="36"/>
      <c r="H37" s="12"/>
    </row>
    <row r="38" spans="1:8" s="1" customFormat="1" ht="24.75" customHeight="1">
      <c r="A38" s="34" t="s">
        <v>125</v>
      </c>
      <c r="B38" s="34" t="s">
        <v>161</v>
      </c>
      <c r="C38" s="35">
        <f t="shared" si="0"/>
        <v>0.96</v>
      </c>
      <c r="D38" s="35">
        <f>D39</f>
        <v>0.96</v>
      </c>
      <c r="E38" s="35"/>
      <c r="F38" s="36"/>
      <c r="G38" s="36"/>
      <c r="H38" s="12"/>
    </row>
    <row r="39" spans="1:8" s="1" customFormat="1" ht="24.75" customHeight="1">
      <c r="A39" s="34" t="s">
        <v>162</v>
      </c>
      <c r="B39" s="34" t="s">
        <v>163</v>
      </c>
      <c r="C39" s="35">
        <f t="shared" si="0"/>
        <v>0.96</v>
      </c>
      <c r="D39" s="35">
        <v>0.96</v>
      </c>
      <c r="E39" s="35"/>
      <c r="F39" s="36"/>
      <c r="G39" s="36"/>
      <c r="H39" s="12"/>
    </row>
    <row r="40" spans="1:8" s="1" customFormat="1" ht="24.75" customHeight="1">
      <c r="A40" s="34" t="s">
        <v>61</v>
      </c>
      <c r="B40" s="34" t="s">
        <v>164</v>
      </c>
      <c r="C40" s="35">
        <f t="shared" si="0"/>
        <v>3</v>
      </c>
      <c r="D40" s="35"/>
      <c r="E40" s="35">
        <f>E41</f>
        <v>3</v>
      </c>
      <c r="F40" s="36"/>
      <c r="G40" s="36"/>
      <c r="H40" s="12"/>
    </row>
    <row r="41" spans="1:8" s="1" customFormat="1" ht="24.75" customHeight="1">
      <c r="A41" s="34" t="s">
        <v>165</v>
      </c>
      <c r="B41" s="34" t="s">
        <v>166</v>
      </c>
      <c r="C41" s="35">
        <f t="shared" si="0"/>
        <v>3</v>
      </c>
      <c r="D41" s="35"/>
      <c r="E41" s="35">
        <v>3</v>
      </c>
      <c r="F41" s="36"/>
      <c r="G41" s="36"/>
      <c r="H41" s="12"/>
    </row>
    <row r="42" spans="1:8" s="1" customFormat="1" ht="24.75" customHeight="1">
      <c r="A42" s="34" t="s">
        <v>167</v>
      </c>
      <c r="B42" s="34" t="s">
        <v>168</v>
      </c>
      <c r="C42" s="35">
        <f t="shared" si="0"/>
        <v>5</v>
      </c>
      <c r="D42" s="35"/>
      <c r="E42" s="35">
        <f>E43</f>
        <v>5</v>
      </c>
      <c r="F42" s="14"/>
      <c r="G42" s="14"/>
      <c r="H42" s="12"/>
    </row>
    <row r="43" spans="1:7" s="1" customFormat="1" ht="24.75" customHeight="1">
      <c r="A43" s="34" t="s">
        <v>169</v>
      </c>
      <c r="B43" s="34" t="s">
        <v>170</v>
      </c>
      <c r="C43" s="35">
        <f t="shared" si="0"/>
        <v>5</v>
      </c>
      <c r="D43" s="35"/>
      <c r="E43" s="35">
        <v>5</v>
      </c>
      <c r="F43" s="14"/>
      <c r="G43" s="14"/>
    </row>
    <row r="44" spans="1:6" s="1" customFormat="1" ht="24.75" customHeight="1">
      <c r="A44" s="34" t="s">
        <v>171</v>
      </c>
      <c r="B44" s="34" t="s">
        <v>172</v>
      </c>
      <c r="C44" s="35">
        <f t="shared" si="0"/>
        <v>11.1</v>
      </c>
      <c r="D44" s="35">
        <f>D45</f>
        <v>11.1</v>
      </c>
      <c r="E44" s="35"/>
      <c r="F44" s="14"/>
    </row>
    <row r="45" spans="1:7" s="1" customFormat="1" ht="24.75" customHeight="1">
      <c r="A45" s="34" t="s">
        <v>173</v>
      </c>
      <c r="B45" s="34" t="s">
        <v>174</v>
      </c>
      <c r="C45" s="35">
        <f t="shared" si="0"/>
        <v>11.1</v>
      </c>
      <c r="D45" s="35">
        <v>11.1</v>
      </c>
      <c r="E45" s="35"/>
      <c r="F45" s="14"/>
      <c r="G45" s="14"/>
    </row>
    <row r="46" spans="1:7" s="1" customFormat="1" ht="24.75" customHeight="1">
      <c r="A46" s="34" t="s">
        <v>175</v>
      </c>
      <c r="B46" s="34" t="s">
        <v>176</v>
      </c>
      <c r="C46" s="35">
        <f t="shared" si="0"/>
        <v>1.62</v>
      </c>
      <c r="D46" s="35">
        <f>D47</f>
        <v>1.62</v>
      </c>
      <c r="E46" s="35"/>
      <c r="F46" s="14"/>
      <c r="G46" s="14"/>
    </row>
    <row r="47" spans="1:7" s="1" customFormat="1" ht="24.75" customHeight="1">
      <c r="A47" s="34" t="s">
        <v>177</v>
      </c>
      <c r="B47" s="34" t="s">
        <v>178</v>
      </c>
      <c r="C47" s="35">
        <f t="shared" si="0"/>
        <v>1.62</v>
      </c>
      <c r="D47" s="35">
        <v>1.62</v>
      </c>
      <c r="E47" s="35"/>
      <c r="F47" s="14"/>
      <c r="G47" s="14"/>
    </row>
    <row r="48" spans="1:7" s="1" customFormat="1" ht="24.75" customHeight="1">
      <c r="A48" s="34" t="s">
        <v>179</v>
      </c>
      <c r="B48" s="34" t="s">
        <v>180</v>
      </c>
      <c r="C48" s="40">
        <f>C49+C51+C54+C56+C58</f>
        <v>10.299999999999997</v>
      </c>
      <c r="D48" s="40">
        <f>D49+D51+D54+D56+D58</f>
        <v>10.299999999999997</v>
      </c>
      <c r="E48" s="39"/>
      <c r="F48" s="14"/>
      <c r="G48" s="14"/>
    </row>
    <row r="49" spans="1:5" s="1" customFormat="1" ht="24.75" customHeight="1">
      <c r="A49" s="34" t="s">
        <v>71</v>
      </c>
      <c r="B49" s="34" t="s">
        <v>181</v>
      </c>
      <c r="C49" s="40">
        <f t="shared" si="0"/>
        <v>0.78</v>
      </c>
      <c r="D49" s="40">
        <f>D50</f>
        <v>0.78</v>
      </c>
      <c r="E49" s="39"/>
    </row>
    <row r="50" spans="1:7" s="1" customFormat="1" ht="24.75" customHeight="1">
      <c r="A50" s="34" t="s">
        <v>182</v>
      </c>
      <c r="B50" s="34" t="s">
        <v>183</v>
      </c>
      <c r="C50" s="40">
        <f t="shared" si="0"/>
        <v>0.78</v>
      </c>
      <c r="D50" s="40">
        <v>0.78</v>
      </c>
      <c r="E50" s="39"/>
      <c r="F50" s="14"/>
      <c r="G50" s="14"/>
    </row>
    <row r="51" spans="1:5" ht="24.75" customHeight="1">
      <c r="A51" s="34" t="s">
        <v>150</v>
      </c>
      <c r="B51" s="34" t="s">
        <v>184</v>
      </c>
      <c r="C51" s="40">
        <f t="shared" si="0"/>
        <v>9.059999999999999</v>
      </c>
      <c r="D51" s="40">
        <f>D52+D53</f>
        <v>9.059999999999999</v>
      </c>
      <c r="E51" s="39"/>
    </row>
    <row r="52" spans="1:5" ht="24.75" customHeight="1">
      <c r="A52" s="34" t="s">
        <v>185</v>
      </c>
      <c r="B52" s="34" t="s">
        <v>186</v>
      </c>
      <c r="C52" s="40">
        <f t="shared" si="0"/>
        <v>7.18</v>
      </c>
      <c r="D52" s="40">
        <v>7.18</v>
      </c>
      <c r="E52" s="39"/>
    </row>
    <row r="53" spans="1:5" ht="24.75" customHeight="1">
      <c r="A53" s="34" t="s">
        <v>187</v>
      </c>
      <c r="B53" s="34" t="s">
        <v>188</v>
      </c>
      <c r="C53" s="40">
        <f t="shared" si="0"/>
        <v>1.88</v>
      </c>
      <c r="D53" s="40">
        <v>1.88</v>
      </c>
      <c r="E53" s="39"/>
    </row>
    <row r="54" spans="1:5" ht="24.75" customHeight="1">
      <c r="A54" s="34" t="s">
        <v>189</v>
      </c>
      <c r="B54" s="34" t="s">
        <v>190</v>
      </c>
      <c r="C54" s="40">
        <f t="shared" si="0"/>
        <v>0.36</v>
      </c>
      <c r="D54" s="40">
        <f>D55</f>
        <v>0.36</v>
      </c>
      <c r="E54" s="39"/>
    </row>
    <row r="55" spans="1:5" ht="24.75" customHeight="1">
      <c r="A55" s="34" t="s">
        <v>191</v>
      </c>
      <c r="B55" s="34" t="s">
        <v>192</v>
      </c>
      <c r="C55" s="40">
        <f t="shared" si="0"/>
        <v>0.36</v>
      </c>
      <c r="D55" s="40">
        <v>0.36</v>
      </c>
      <c r="E55" s="39"/>
    </row>
    <row r="56" spans="1:5" ht="24.75" customHeight="1">
      <c r="A56" s="34" t="s">
        <v>193</v>
      </c>
      <c r="B56" s="34" t="s">
        <v>194</v>
      </c>
      <c r="C56" s="40">
        <f t="shared" si="0"/>
        <v>0.08</v>
      </c>
      <c r="D56" s="40">
        <f>D57</f>
        <v>0.08</v>
      </c>
      <c r="E56" s="39"/>
    </row>
    <row r="57" spans="1:5" ht="24.75" customHeight="1">
      <c r="A57" s="34" t="s">
        <v>195</v>
      </c>
      <c r="B57" s="34" t="s">
        <v>196</v>
      </c>
      <c r="C57" s="40">
        <f t="shared" si="0"/>
        <v>0.08</v>
      </c>
      <c r="D57" s="40">
        <v>0.08</v>
      </c>
      <c r="E57" s="39"/>
    </row>
    <row r="58" spans="1:5" ht="24.75" customHeight="1">
      <c r="A58" s="34" t="s">
        <v>56</v>
      </c>
      <c r="B58" s="34" t="s">
        <v>197</v>
      </c>
      <c r="C58" s="35">
        <f t="shared" si="0"/>
        <v>0.02</v>
      </c>
      <c r="D58" s="35">
        <f>D59</f>
        <v>0.02</v>
      </c>
      <c r="E58" s="39"/>
    </row>
    <row r="59" spans="1:5" ht="24.75" customHeight="1">
      <c r="A59" s="34" t="s">
        <v>198</v>
      </c>
      <c r="B59" s="34" t="s">
        <v>199</v>
      </c>
      <c r="C59" s="35">
        <f t="shared" si="0"/>
        <v>0.02</v>
      </c>
      <c r="D59" s="35">
        <v>0.02</v>
      </c>
      <c r="E59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5" t="s">
        <v>200</v>
      </c>
      <c r="B2" s="15"/>
      <c r="C2" s="15"/>
      <c r="D2" s="15"/>
      <c r="E2" s="15"/>
      <c r="F2" s="15"/>
      <c r="G2" s="15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9" t="s">
        <v>2</v>
      </c>
    </row>
    <row r="4" spans="1:7" s="1" customFormat="1" ht="31.5" customHeight="1">
      <c r="A4" s="6" t="s">
        <v>201</v>
      </c>
      <c r="B4" s="6" t="s">
        <v>202</v>
      </c>
      <c r="C4" s="6" t="s">
        <v>28</v>
      </c>
      <c r="D4" s="26" t="s">
        <v>203</v>
      </c>
      <c r="E4" s="6" t="s">
        <v>204</v>
      </c>
      <c r="F4" s="27" t="s">
        <v>205</v>
      </c>
      <c r="G4" s="6" t="s">
        <v>206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7" t="s">
        <v>207</v>
      </c>
      <c r="B6" s="7" t="s">
        <v>28</v>
      </c>
      <c r="C6" s="31">
        <v>5</v>
      </c>
      <c r="D6" s="31">
        <v>0</v>
      </c>
      <c r="E6" s="31">
        <v>5</v>
      </c>
      <c r="F6" s="32">
        <v>0</v>
      </c>
      <c r="G6" s="32">
        <v>0</v>
      </c>
    </row>
    <row r="7" spans="1:7" s="1" customFormat="1" ht="22.5" customHeight="1">
      <c r="A7" s="5" t="s">
        <v>208</v>
      </c>
      <c r="B7" s="5" t="s">
        <v>209</v>
      </c>
      <c r="C7" s="31">
        <v>5</v>
      </c>
      <c r="D7" s="31">
        <v>0</v>
      </c>
      <c r="E7" s="31">
        <v>5</v>
      </c>
      <c r="F7" s="32">
        <v>0</v>
      </c>
      <c r="G7" s="32">
        <v>0</v>
      </c>
    </row>
    <row r="8" spans="1:7" s="1" customFormat="1" ht="15">
      <c r="A8" s="12"/>
      <c r="B8" s="12"/>
      <c r="C8" s="12"/>
      <c r="D8" s="12"/>
      <c r="E8" s="12"/>
      <c r="F8" s="12"/>
      <c r="G8" s="12"/>
    </row>
    <row r="9" spans="1:8" s="1" customFormat="1" ht="15">
      <c r="A9" s="12"/>
      <c r="B9" s="12"/>
      <c r="C9" s="12"/>
      <c r="D9" s="12"/>
      <c r="E9" s="12"/>
      <c r="F9" s="12"/>
      <c r="G9" s="12"/>
      <c r="H9" s="12"/>
    </row>
    <row r="10" spans="1:7" s="1" customFormat="1" ht="15">
      <c r="A10" s="12"/>
      <c r="B10" s="12"/>
      <c r="C10" s="12"/>
      <c r="D10" s="12"/>
      <c r="E10" s="12"/>
      <c r="F10" s="12"/>
      <c r="G10" s="12"/>
    </row>
    <row r="11" spans="1:7" s="1" customFormat="1" ht="15">
      <c r="A11" s="12"/>
      <c r="B11" s="12"/>
      <c r="C11" s="12"/>
      <c r="D11" s="12"/>
      <c r="E11" s="12"/>
      <c r="F11" s="12"/>
      <c r="G11" s="12"/>
    </row>
    <row r="12" spans="1:7" s="1" customFormat="1" ht="15">
      <c r="A12" s="12"/>
      <c r="B12" s="12"/>
      <c r="C12" s="12"/>
      <c r="D12" s="12"/>
      <c r="E12" s="12"/>
      <c r="F12" s="12"/>
      <c r="G12" s="12"/>
    </row>
    <row r="13" spans="1:7" s="1" customFormat="1" ht="15">
      <c r="A13" s="12"/>
      <c r="B13" s="12"/>
      <c r="C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  <row r="15" spans="1:7" s="1" customFormat="1" ht="15">
      <c r="A15" s="12"/>
      <c r="B15" s="12"/>
      <c r="C15" s="12"/>
      <c r="D15" s="12"/>
      <c r="E15" s="12"/>
      <c r="F15" s="12"/>
      <c r="G15" s="12"/>
    </row>
    <row r="16" spans="5:7" s="1" customFormat="1" ht="15">
      <c r="E16" s="12"/>
      <c r="F16" s="12"/>
      <c r="G16" s="12"/>
    </row>
    <row r="17" spans="4:6" s="1" customFormat="1" ht="15">
      <c r="D17" s="12"/>
      <c r="E17" s="12"/>
      <c r="F17" s="12"/>
    </row>
    <row r="18" spans="2:6" s="1" customFormat="1" ht="15">
      <c r="B18" s="12"/>
      <c r="C18" s="12"/>
      <c r="D18" s="12"/>
      <c r="F18" s="12"/>
    </row>
    <row r="19" spans="3:7" s="1" customFormat="1" ht="15">
      <c r="C19" s="12"/>
      <c r="E19" s="12"/>
      <c r="G19" s="12"/>
    </row>
    <row r="20" spans="3:7" s="1" customFormat="1" ht="15">
      <c r="C20" s="12"/>
      <c r="G20" s="12"/>
    </row>
    <row r="21" spans="5:7" s="1" customFormat="1" ht="15">
      <c r="E21" s="12"/>
      <c r="G21" s="12"/>
    </row>
    <row r="22" s="1" customFormat="1" ht="15"/>
    <row r="23" s="1" customFormat="1" ht="15"/>
    <row r="24" s="1" customFormat="1" ht="15"/>
    <row r="25" s="1" customFormat="1" ht="15">
      <c r="D25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210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211</v>
      </c>
      <c r="B3" s="18"/>
      <c r="C3" s="18"/>
      <c r="D3" s="18"/>
      <c r="E3" s="19" t="s">
        <v>2</v>
      </c>
      <c r="F3" s="14"/>
      <c r="G3" s="14"/>
    </row>
    <row r="4" spans="1:7" s="1" customFormat="1" ht="17.25" customHeight="1">
      <c r="A4" s="4" t="s">
        <v>76</v>
      </c>
      <c r="B4" s="4"/>
      <c r="C4" s="4" t="s">
        <v>101</v>
      </c>
      <c r="D4" s="4"/>
      <c r="E4" s="4"/>
      <c r="F4" s="14"/>
      <c r="G4" s="14"/>
    </row>
    <row r="5" spans="1:7" s="1" customFormat="1" ht="21" customHeight="1">
      <c r="A5" s="4" t="s">
        <v>82</v>
      </c>
      <c r="B5" s="3" t="s">
        <v>83</v>
      </c>
      <c r="C5" s="20" t="s">
        <v>28</v>
      </c>
      <c r="D5" s="20" t="s">
        <v>77</v>
      </c>
      <c r="E5" s="20" t="s">
        <v>78</v>
      </c>
      <c r="F5" s="14"/>
      <c r="G5" s="14"/>
    </row>
    <row r="6" spans="1:8" s="1" customFormat="1" ht="21" customHeight="1">
      <c r="A6" s="6" t="s">
        <v>42</v>
      </c>
      <c r="B6" s="6" t="s">
        <v>42</v>
      </c>
      <c r="C6" s="21">
        <v>1</v>
      </c>
      <c r="D6" s="21">
        <f>C6+1</f>
        <v>2</v>
      </c>
      <c r="E6" s="21">
        <f>D6+1</f>
        <v>3</v>
      </c>
      <c r="F6" s="14"/>
      <c r="G6" s="14"/>
      <c r="H6" s="12"/>
    </row>
    <row r="7" spans="1:7" s="1" customFormat="1" ht="24.75" customHeight="1">
      <c r="A7" s="7" t="s">
        <v>207</v>
      </c>
      <c r="B7" s="7" t="s">
        <v>28</v>
      </c>
      <c r="C7" s="22">
        <v>0</v>
      </c>
      <c r="D7" s="22">
        <v>0</v>
      </c>
      <c r="E7" s="22">
        <v>0</v>
      </c>
      <c r="F7" s="14"/>
      <c r="G7" s="14"/>
    </row>
    <row r="8" spans="1:5" s="1" customFormat="1" ht="24.75" customHeight="1">
      <c r="A8" s="5" t="s">
        <v>208</v>
      </c>
      <c r="B8" s="5" t="s">
        <v>209</v>
      </c>
      <c r="C8" s="22">
        <v>0</v>
      </c>
      <c r="D8" s="22">
        <v>0</v>
      </c>
      <c r="E8" s="22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2">
      <selection activeCell="C22" sqref="C22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212</v>
      </c>
      <c r="B2" s="2"/>
      <c r="C2" s="2"/>
    </row>
    <row r="3" s="1" customFormat="1" ht="17.25" customHeight="1"/>
    <row r="4" spans="1:3" s="1" customFormat="1" ht="15.75" customHeight="1">
      <c r="A4" s="3" t="s">
        <v>213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4.75" customHeight="1">
      <c r="A6" s="5" t="s">
        <v>209</v>
      </c>
      <c r="B6" s="6">
        <v>1</v>
      </c>
      <c r="C6" s="6">
        <v>2</v>
      </c>
    </row>
    <row r="7" spans="1:6" s="1" customFormat="1" ht="24.75" customHeight="1">
      <c r="A7" s="7" t="s">
        <v>28</v>
      </c>
      <c r="B7" s="8">
        <f>B8+B9+B10+B11</f>
        <v>731.01</v>
      </c>
      <c r="C7" s="13"/>
      <c r="D7" s="12"/>
      <c r="F7" s="12"/>
    </row>
    <row r="8" spans="1:3" s="1" customFormat="1" ht="24.75" customHeight="1">
      <c r="A8" s="7" t="s">
        <v>91</v>
      </c>
      <c r="B8" s="8">
        <v>637.99</v>
      </c>
      <c r="C8" s="13"/>
    </row>
    <row r="9" spans="1:3" s="1" customFormat="1" ht="24.75" customHeight="1">
      <c r="A9" s="7" t="s">
        <v>50</v>
      </c>
      <c r="B9" s="8">
        <v>43.02</v>
      </c>
      <c r="C9" s="13"/>
    </row>
    <row r="10" spans="1:3" s="1" customFormat="1" ht="24.75" customHeight="1">
      <c r="A10" s="7" t="s">
        <v>60</v>
      </c>
      <c r="B10" s="8">
        <v>14.03</v>
      </c>
      <c r="C10" s="13"/>
    </row>
    <row r="11" spans="1:3" s="1" customFormat="1" ht="24.75" customHeight="1">
      <c r="A11" s="7" t="s">
        <v>66</v>
      </c>
      <c r="B11" s="8">
        <v>35.97</v>
      </c>
      <c r="C11" s="13"/>
    </row>
    <row r="12" spans="1:5" s="1" customFormat="1" ht="27.75" customHeight="1">
      <c r="A12" s="10"/>
      <c r="B12" s="12"/>
      <c r="C12" s="12"/>
      <c r="E12" s="12"/>
    </row>
    <row r="13" spans="1:3" s="1" customFormat="1" ht="27.75" customHeight="1">
      <c r="A13" s="10"/>
      <c r="B13" s="12"/>
      <c r="C13" s="12"/>
    </row>
    <row r="14" spans="1:4" s="1" customFormat="1" ht="27.75" customHeight="1">
      <c r="A14" s="12"/>
      <c r="B14" s="12"/>
      <c r="C14" s="12"/>
      <c r="D14" s="12"/>
    </row>
    <row r="15" spans="1:3" s="1" customFormat="1" ht="27.75" customHeight="1">
      <c r="A15" s="12"/>
      <c r="C15" s="12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黑居难</cp:lastModifiedBy>
  <cp:lastPrinted>2019-06-11T01:25:35Z</cp:lastPrinted>
  <dcterms:created xsi:type="dcterms:W3CDTF">2019-03-21T07:49:23Z</dcterms:created>
  <dcterms:modified xsi:type="dcterms:W3CDTF">2021-05-26T12:52:38Z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89606490829E413986AF409E4428F3FB</vt:lpwstr>
  </property>
</Properties>
</file>