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2"/>
  </bookViews>
  <sheets>
    <sheet name="Macro1" sheetId="1" state="hidden" r:id="rId1"/>
    <sheet name="区本级部门预算批复表" sheetId="2" r:id="rId2"/>
    <sheet name="单位按科目支出预算表" sheetId="3" r:id="rId3"/>
    <sheet name="政府采购预算批复表" sheetId="4" r:id="rId4"/>
  </sheets>
  <definedNames>
    <definedName name="AUTO_ACTIVATE" localSheetId="0" hidden="1">'Macro1'!$A$2</definedName>
    <definedName name="AUTO_ACTIVATE" localSheetId="2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<sst xmlns="http://schemas.openxmlformats.org/spreadsheetml/2006/main" count="161" uniqueCount="132">
  <si>
    <t>附件：</t>
  </si>
  <si>
    <t>赣县2019年部门预算批复表</t>
  </si>
  <si>
    <t>预算单位：赣县区国土局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</si>
  <si>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</si>
  <si>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</si>
  <si>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</si>
  <si>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</si>
  <si>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</si>
  <si>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</si>
  <si>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</si>
  <si>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</si>
  <si>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</si>
  <si>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</t>
  </si>
  <si>
    <t xml:space="preserve">      财政补助收入</t>
  </si>
  <si>
    <t xml:space="preserve">     工资福利支出</t>
  </si>
  <si>
    <t>外交</t>
  </si>
  <si>
    <t xml:space="preserve">      非税收入成本</t>
  </si>
  <si>
    <t xml:space="preserve">     商品和服务支出</t>
  </si>
  <si>
    <t>国防</t>
  </si>
  <si>
    <t xml:space="preserve">      专项收入</t>
  </si>
  <si>
    <t xml:space="preserve">     对个人和家庭补助支出</t>
  </si>
  <si>
    <t>公共安全</t>
  </si>
  <si>
    <t xml:space="preserve">      政府性基金收入</t>
  </si>
  <si>
    <t xml:space="preserve">     离退休费</t>
  </si>
  <si>
    <t>教育</t>
  </si>
  <si>
    <t xml:space="preserve">      预算内投资收入</t>
  </si>
  <si>
    <t xml:space="preserve">     行政人员年终一次性奖金</t>
  </si>
  <si>
    <t>科学技术</t>
  </si>
  <si>
    <t>二、事业收入</t>
  </si>
  <si>
    <t xml:space="preserve">     养老保险</t>
  </si>
  <si>
    <t>文化体育与传媒</t>
  </si>
  <si>
    <t>三、事业单位经营收入</t>
  </si>
  <si>
    <t xml:space="preserve">     医疗保险</t>
  </si>
  <si>
    <t>社会保障与就业</t>
  </si>
  <si>
    <t>四、其他收入</t>
  </si>
  <si>
    <t xml:space="preserve">     大病统筹</t>
  </si>
  <si>
    <t>社会保险基金支出</t>
  </si>
  <si>
    <t>五、上级补助收入</t>
  </si>
  <si>
    <t xml:space="preserve">     住房公积金</t>
  </si>
  <si>
    <t>医疗卫生</t>
  </si>
  <si>
    <t>六、附属单位上缴收入</t>
  </si>
  <si>
    <t>二、项目支出</t>
  </si>
  <si>
    <t>节能环保</t>
  </si>
  <si>
    <t xml:space="preserve">     基本建设项目支出</t>
  </si>
  <si>
    <t>城乡社区事务</t>
  </si>
  <si>
    <t xml:space="preserve">     行政事业性项目支出</t>
  </si>
  <si>
    <t>农林水事务</t>
  </si>
  <si>
    <t>其中： 1、土地收储工作经费</t>
  </si>
  <si>
    <t>交通运输</t>
  </si>
  <si>
    <t xml:space="preserve">       2、集体土地征拆工作经费</t>
  </si>
  <si>
    <t>资源勘探电力信息等事务</t>
  </si>
  <si>
    <t xml:space="preserve">       3、</t>
  </si>
  <si>
    <t>商业服务业等事务</t>
  </si>
  <si>
    <t xml:space="preserve">       4、</t>
  </si>
  <si>
    <t>金融监管等事务支出</t>
  </si>
  <si>
    <t>地震灾后恢复重建支出</t>
  </si>
  <si>
    <t>国土资源事务</t>
  </si>
  <si>
    <t>三、事业单位经营支出</t>
  </si>
  <si>
    <t>住房保障支出</t>
  </si>
  <si>
    <t>四、上缴上级支出</t>
  </si>
  <si>
    <t>粮油物资储备事务</t>
  </si>
  <si>
    <t>五、对附属单位补助支出</t>
  </si>
  <si>
    <t>环境保护事务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</si>
  <si>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</si>
  <si>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</si>
  <si>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</si>
  <si>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</si>
  <si>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</si>
  <si>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</si>
  <si>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</si>
  <si>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</si>
  <si>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</si>
  <si>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</si>
  <si>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单位按科目支出预算表</t>
  </si>
  <si>
    <t>预算单位：</t>
  </si>
  <si>
    <t>赣县区国土局</t>
  </si>
  <si>
    <t>科目编码</t>
  </si>
  <si>
    <t>科目名称</t>
  </si>
  <si>
    <t>合计</t>
  </si>
  <si>
    <t>财政补助收入</t>
  </si>
  <si>
    <t>非税收入成本</t>
  </si>
  <si>
    <t xml:space="preserve">  政府性基金收入</t>
  </si>
  <si>
    <t>上级补助收入</t>
  </si>
  <si>
    <t>上年结转</t>
  </si>
  <si>
    <t>类</t>
  </si>
  <si>
    <t>款</t>
  </si>
  <si>
    <t>项</t>
  </si>
  <si>
    <t>合计：</t>
  </si>
  <si>
    <t>220</t>
  </si>
  <si>
    <t>01</t>
  </si>
  <si>
    <r>
      <t>0</t>
    </r>
    <r>
      <rPr>
        <sz val="10"/>
        <rFont val="宋体"/>
        <family val="0"/>
      </rPr>
      <t>1</t>
    </r>
  </si>
  <si>
    <t>208</t>
  </si>
  <si>
    <t>05</t>
  </si>
  <si>
    <t>归口管理的行政单位离退休</t>
  </si>
  <si>
    <t>02</t>
  </si>
  <si>
    <t>99</t>
  </si>
  <si>
    <t>其他国土资源事务</t>
  </si>
  <si>
    <t>机关事业单位基本养老保险缴费支出</t>
  </si>
  <si>
    <t>210</t>
  </si>
  <si>
    <t>11</t>
  </si>
  <si>
    <t>行政单位医疗</t>
  </si>
  <si>
    <t>221</t>
  </si>
  <si>
    <t>住房公积金</t>
  </si>
  <si>
    <t>其他对个人和家庭的补助</t>
  </si>
  <si>
    <t>政府采购预算表</t>
  </si>
  <si>
    <t>序号</t>
  </si>
  <si>
    <t>采购项目</t>
  </si>
  <si>
    <t>采购目录</t>
  </si>
  <si>
    <t>采购方式</t>
  </si>
  <si>
    <t>数量</t>
  </si>
  <si>
    <t>金额</t>
  </si>
  <si>
    <t>所属项目类别</t>
  </si>
  <si>
    <t>采购资金来源</t>
  </si>
  <si>
    <t>基本支出</t>
  </si>
  <si>
    <t>项目支出</t>
  </si>
  <si>
    <t>当年财政拨款收入安排</t>
  </si>
  <si>
    <t>事业收入</t>
  </si>
  <si>
    <t>事业单位经营收入</t>
  </si>
  <si>
    <t>附属单位上缴收入</t>
  </si>
  <si>
    <t>用事业基金弥补收支差额</t>
  </si>
  <si>
    <t>其他收入</t>
  </si>
  <si>
    <t>上年结转（结余）</t>
  </si>
  <si>
    <t>财拨小计</t>
  </si>
  <si>
    <t>经费拨款（补助）</t>
  </si>
  <si>
    <t>纳入预算的行政事业性收费</t>
  </si>
  <si>
    <t>专项收入</t>
  </si>
  <si>
    <t>纳入预算的政府性基金收入</t>
  </si>
  <si>
    <t>预算内投资收入</t>
  </si>
  <si>
    <t>罚没收入成本性支出收入</t>
  </si>
  <si>
    <t>财政拨款结转（结余）</t>
  </si>
  <si>
    <t>其他资金结转（结余）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</si>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</sst>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</numFmts>
  <fonts count="4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 applyProtection="1">
      <alignment vertical="center"/>
      <protection/>
    </xf>
    <xf numFmtId="49" fontId="1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right"/>
      <protection/>
    </xf>
    <xf numFmtId="177" fontId="3" fillId="33" borderId="11" xfId="0" applyNumberFormat="1" applyFont="1" applyFill="1" applyBorder="1" applyAlignment="1" applyProtection="1">
      <alignment horizontal="right"/>
      <protection/>
    </xf>
    <xf numFmtId="176" fontId="3" fillId="33" borderId="10" xfId="0" applyNumberFormat="1" applyFont="1" applyFill="1" applyBorder="1" applyAlignment="1" applyProtection="1">
      <alignment horizontal="right"/>
      <protection/>
    </xf>
    <xf numFmtId="177" fontId="3" fillId="33" borderId="10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0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0" fontId="2" fillId="0" borderId="15" xfId="0" applyNumberFormat="1" applyFont="1" applyBorder="1" applyAlignment="1" applyProtection="1">
      <alignment horizontal="right" vertical="center" wrapText="1"/>
      <protection/>
    </xf>
    <xf numFmtId="40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0" fontId="2" fillId="0" borderId="12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/>
      <protection/>
    </xf>
    <xf numFmtId="40" fontId="2" fillId="0" borderId="12" xfId="0" applyNumberFormat="1" applyFont="1" applyBorder="1" applyAlignment="1" applyProtection="1">
      <alignment horizontal="right" wrapText="1"/>
      <protection/>
    </xf>
    <xf numFmtId="40" fontId="2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" sqref="A1"/>
    </sheetView>
  </sheetViews>
  <sheetFormatPr defaultColWidth="8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J33"/>
  <sheetViews>
    <sheetView showZeros="0" workbookViewId="0" topLeftCell="A1">
      <pane xSplit="1" ySplit="3" topLeftCell="B4" activePane="bottomRight" state="frozen"/>
      <selection pane="bottomRight" activeCell="F26" sqref="F26"/>
    </sheetView>
  </sheetViews>
  <sheetFormatPr defaultColWidth="7.875" defaultRowHeight="14.25"/>
  <cols>
    <col min="1" max="1" width="24.125" style="23" customWidth="1"/>
    <col min="2" max="2" width="12.375" style="23" customWidth="1"/>
    <col min="3" max="3" width="21.50390625" style="23" customWidth="1"/>
    <col min="4" max="4" width="12.125" style="23" customWidth="1"/>
    <col min="5" max="5" width="19.00390625" style="23" customWidth="1"/>
    <col min="6" max="6" width="16.875" style="23" customWidth="1"/>
    <col min="7" max="10" width="8.00390625" style="23" customWidth="1"/>
    <col min="11" max="16384" width="7.875" style="23" customWidth="1"/>
  </cols>
  <sheetData>
    <row r="1" ht="21" customHeight="1">
      <c r="A1" s="24" t="s">
        <v>0</v>
      </c>
    </row>
    <row r="2" spans="1:10" ht="25.5" customHeight="1">
      <c r="A2" s="13" t="s">
        <v>1</v>
      </c>
      <c r="B2" s="13"/>
      <c r="C2" s="13"/>
      <c r="D2" s="13"/>
      <c r="E2" s="13"/>
      <c r="F2" s="13"/>
      <c r="G2" s="25"/>
      <c r="H2" s="25"/>
      <c r="I2" s="25"/>
      <c r="J2" s="25"/>
    </row>
    <row r="3" spans="1:6" ht="22.5" customHeight="1">
      <c r="A3" s="23" t="s">
        <v>2</v>
      </c>
      <c r="F3" s="22" t="s">
        <v>3</v>
      </c>
    </row>
    <row r="4" spans="1:10" ht="15.75" customHeight="1">
      <c r="A4" s="17" t="s">
        <v>4</v>
      </c>
      <c r="B4" s="26"/>
      <c r="C4" s="26" t="s">
        <v>5</v>
      </c>
      <c r="D4" s="26"/>
      <c r="E4" s="26"/>
      <c r="F4" s="26"/>
      <c r="G4" s="27"/>
      <c r="H4" s="27"/>
      <c r="I4" s="27"/>
      <c r="J4" s="27"/>
    </row>
    <row r="5" spans="1:10" ht="15.75" customHeight="1">
      <c r="A5" s="17" t="s">
        <v>6</v>
      </c>
      <c r="B5" s="28" t="s">
        <v>7</v>
      </c>
      <c r="C5" s="17" t="s">
        <v>8</v>
      </c>
      <c r="D5" s="28" t="s">
        <v>7</v>
      </c>
      <c r="E5" s="17" t="s">
        <v>9</v>
      </c>
      <c r="F5" s="28" t="s">
        <v>7</v>
      </c>
      <c r="G5" s="27"/>
      <c r="H5" s="27"/>
      <c r="I5" s="27"/>
      <c r="J5" s="27"/>
    </row>
    <row r="6" spans="1:10" ht="15.75" customHeight="1">
      <c r="A6" s="29" t="s">
        <v>10</v>
      </c>
      <c r="B6" s="30">
        <f>SUM(B7:B11)</f>
        <v>11325946</v>
      </c>
      <c r="C6" s="31" t="s">
        <v>11</v>
      </c>
      <c r="D6" s="30">
        <f>SUM(D7:D15)</f>
        <v>10750946</v>
      </c>
      <c r="E6" s="31" t="s">
        <v>12</v>
      </c>
      <c r="F6" s="30"/>
      <c r="G6" s="27"/>
      <c r="H6" s="27"/>
      <c r="I6" s="27"/>
      <c r="J6" s="27"/>
    </row>
    <row r="7" spans="1:10" ht="15.75" customHeight="1">
      <c r="A7" s="32" t="s">
        <v>13</v>
      </c>
      <c r="B7" s="33">
        <f>10750946+575000</f>
        <v>11325946</v>
      </c>
      <c r="C7" s="31" t="s">
        <v>14</v>
      </c>
      <c r="D7" s="30">
        <v>6624035</v>
      </c>
      <c r="E7" s="31" t="s">
        <v>15</v>
      </c>
      <c r="F7" s="30"/>
      <c r="G7" s="27"/>
      <c r="H7" s="27"/>
      <c r="I7" s="27"/>
      <c r="J7" s="27"/>
    </row>
    <row r="8" spans="1:10" ht="15.75" customHeight="1">
      <c r="A8" s="34" t="s">
        <v>16</v>
      </c>
      <c r="B8" s="35"/>
      <c r="C8" s="31" t="s">
        <v>17</v>
      </c>
      <c r="D8" s="33">
        <v>1438680</v>
      </c>
      <c r="E8" s="31" t="s">
        <v>18</v>
      </c>
      <c r="F8" s="30"/>
      <c r="G8" s="27"/>
      <c r="H8" s="27"/>
      <c r="I8" s="27"/>
      <c r="J8" s="27"/>
    </row>
    <row r="9" spans="1:6" ht="15.75" customHeight="1">
      <c r="A9" s="32" t="s">
        <v>19</v>
      </c>
      <c r="B9" s="30"/>
      <c r="C9" s="31" t="s">
        <v>20</v>
      </c>
      <c r="D9" s="35">
        <v>15096</v>
      </c>
      <c r="E9" s="31" t="s">
        <v>21</v>
      </c>
      <c r="F9" s="30"/>
    </row>
    <row r="10" spans="1:6" ht="15.75" customHeight="1">
      <c r="A10" s="32" t="s">
        <v>22</v>
      </c>
      <c r="B10" s="30"/>
      <c r="C10" s="31" t="s">
        <v>23</v>
      </c>
      <c r="D10" s="33">
        <v>257940</v>
      </c>
      <c r="E10" s="31" t="s">
        <v>24</v>
      </c>
      <c r="F10" s="30"/>
    </row>
    <row r="11" spans="1:6" ht="15.75" customHeight="1">
      <c r="A11" s="32" t="s">
        <v>25</v>
      </c>
      <c r="B11" s="30"/>
      <c r="C11" s="31" t="s">
        <v>26</v>
      </c>
      <c r="D11" s="33">
        <v>60848</v>
      </c>
      <c r="E11" s="31" t="s">
        <v>27</v>
      </c>
      <c r="F11" s="30"/>
    </row>
    <row r="12" spans="1:6" ht="15.75" customHeight="1">
      <c r="A12" s="32" t="s">
        <v>28</v>
      </c>
      <c r="B12" s="30"/>
      <c r="C12" s="31" t="s">
        <v>29</v>
      </c>
      <c r="D12" s="33">
        <v>1139825</v>
      </c>
      <c r="E12" s="31" t="s">
        <v>30</v>
      </c>
      <c r="F12" s="30"/>
    </row>
    <row r="13" spans="1:6" ht="15.75" customHeight="1">
      <c r="A13" s="32" t="s">
        <v>31</v>
      </c>
      <c r="B13" s="30"/>
      <c r="C13" s="31" t="s">
        <v>32</v>
      </c>
      <c r="D13" s="33">
        <v>441128</v>
      </c>
      <c r="E13" s="31" t="s">
        <v>33</v>
      </c>
      <c r="F13" s="30">
        <f>1139825+257940+15096</f>
        <v>1412861</v>
      </c>
    </row>
    <row r="14" spans="1:6" ht="27.75" customHeight="1">
      <c r="A14" s="32" t="s">
        <v>34</v>
      </c>
      <c r="B14" s="30"/>
      <c r="C14" s="31" t="s">
        <v>35</v>
      </c>
      <c r="D14" s="33">
        <v>18840</v>
      </c>
      <c r="E14" s="31" t="s">
        <v>36</v>
      </c>
      <c r="F14" s="30"/>
    </row>
    <row r="15" spans="1:6" ht="27.75" customHeight="1">
      <c r="A15" s="34" t="s">
        <v>37</v>
      </c>
      <c r="B15" s="33"/>
      <c r="C15" s="31" t="s">
        <v>38</v>
      </c>
      <c r="D15" s="33">
        <v>754554</v>
      </c>
      <c r="E15" s="31" t="s">
        <v>39</v>
      </c>
      <c r="F15" s="30">
        <f>441128+18840</f>
        <v>459968</v>
      </c>
    </row>
    <row r="16" spans="1:6" ht="15.75" customHeight="1">
      <c r="A16" s="34" t="s">
        <v>40</v>
      </c>
      <c r="B16" s="36"/>
      <c r="C16" s="37" t="s">
        <v>41</v>
      </c>
      <c r="D16" s="35">
        <f>D17+D18</f>
        <v>575000</v>
      </c>
      <c r="E16" s="31" t="s">
        <v>42</v>
      </c>
      <c r="F16" s="30"/>
    </row>
    <row r="17" spans="1:6" ht="15.75" customHeight="1">
      <c r="A17" s="38"/>
      <c r="B17" s="33"/>
      <c r="C17" s="37" t="s">
        <v>43</v>
      </c>
      <c r="D17" s="30"/>
      <c r="E17" s="31" t="s">
        <v>44</v>
      </c>
      <c r="F17" s="30"/>
    </row>
    <row r="18" spans="1:6" ht="15.75" customHeight="1">
      <c r="A18" s="38"/>
      <c r="B18" s="33"/>
      <c r="C18" s="37" t="s">
        <v>45</v>
      </c>
      <c r="D18" s="30">
        <f>SUM(D19:D24)</f>
        <v>575000</v>
      </c>
      <c r="E18" s="31" t="s">
        <v>46</v>
      </c>
      <c r="F18" s="30"/>
    </row>
    <row r="19" spans="1:6" ht="29.25" customHeight="1">
      <c r="A19" s="39"/>
      <c r="B19" s="33"/>
      <c r="C19" s="37" t="s">
        <v>47</v>
      </c>
      <c r="D19" s="30">
        <v>475000</v>
      </c>
      <c r="E19" s="31" t="s">
        <v>48</v>
      </c>
      <c r="F19" s="30"/>
    </row>
    <row r="20" spans="1:6" ht="25.5" customHeight="1">
      <c r="A20" s="38"/>
      <c r="B20" s="33"/>
      <c r="C20" s="37" t="s">
        <v>49</v>
      </c>
      <c r="D20" s="30">
        <v>100000</v>
      </c>
      <c r="E20" s="40" t="s">
        <v>50</v>
      </c>
      <c r="F20" s="30"/>
    </row>
    <row r="21" spans="1:6" ht="15.75" customHeight="1">
      <c r="A21" s="38"/>
      <c r="B21" s="33"/>
      <c r="C21" s="37" t="s">
        <v>51</v>
      </c>
      <c r="D21" s="33"/>
      <c r="E21" s="29" t="s">
        <v>52</v>
      </c>
      <c r="F21" s="30"/>
    </row>
    <row r="22" spans="1:6" ht="15.75" customHeight="1">
      <c r="A22" s="38"/>
      <c r="B22" s="33"/>
      <c r="C22" s="41" t="s">
        <v>53</v>
      </c>
      <c r="D22" s="35"/>
      <c r="E22" s="29" t="s">
        <v>54</v>
      </c>
      <c r="F22" s="30"/>
    </row>
    <row r="23" spans="1:6" ht="15.75" customHeight="1">
      <c r="A23" s="38"/>
      <c r="B23" s="33"/>
      <c r="C23" s="39"/>
      <c r="D23" s="33"/>
      <c r="E23" s="29" t="s">
        <v>55</v>
      </c>
      <c r="F23" s="30"/>
    </row>
    <row r="24" spans="1:6" ht="15.75" customHeight="1">
      <c r="A24" s="38"/>
      <c r="B24" s="33"/>
      <c r="D24" s="33"/>
      <c r="E24" s="29" t="s">
        <v>56</v>
      </c>
      <c r="F24" s="33">
        <f>60848+1438680+6624035+575000</f>
        <v>8698563</v>
      </c>
    </row>
    <row r="25" spans="1:6" ht="15.75" customHeight="1">
      <c r="A25" s="38"/>
      <c r="B25" s="33"/>
      <c r="C25" s="37" t="s">
        <v>57</v>
      </c>
      <c r="D25" s="33"/>
      <c r="E25" s="29" t="s">
        <v>58</v>
      </c>
      <c r="F25" s="35">
        <v>754554</v>
      </c>
    </row>
    <row r="26" spans="1:6" ht="15.75" customHeight="1">
      <c r="A26" s="38"/>
      <c r="B26" s="33"/>
      <c r="C26" s="37" t="s">
        <v>59</v>
      </c>
      <c r="D26" s="33"/>
      <c r="E26" s="29" t="s">
        <v>60</v>
      </c>
      <c r="F26" s="30"/>
    </row>
    <row r="27" spans="1:6" ht="15.75" customHeight="1">
      <c r="A27" s="38"/>
      <c r="B27" s="30"/>
      <c r="C27" s="37" t="s">
        <v>61</v>
      </c>
      <c r="D27" s="30"/>
      <c r="E27" s="29" t="s">
        <v>62</v>
      </c>
      <c r="F27" s="30"/>
    </row>
    <row r="28" spans="1:6" ht="15.75" customHeight="1">
      <c r="A28" s="42" t="s">
        <v>63</v>
      </c>
      <c r="B28" s="33">
        <f>B6+B12+B13+B14+B15+B16</f>
        <v>11325946</v>
      </c>
      <c r="C28" s="43" t="s">
        <v>64</v>
      </c>
      <c r="D28" s="30">
        <f>D6+D16+D25+D26+D27</f>
        <v>11325946</v>
      </c>
      <c r="E28" s="43" t="s">
        <v>64</v>
      </c>
      <c r="F28" s="30">
        <f>SUM(F6:F27)</f>
        <v>11325946</v>
      </c>
    </row>
    <row r="29" spans="1:6" ht="15.75" customHeight="1">
      <c r="A29" s="29" t="s">
        <v>65</v>
      </c>
      <c r="B29" s="35">
        <v>0</v>
      </c>
      <c r="C29" s="31" t="s">
        <v>66</v>
      </c>
      <c r="D29" s="33"/>
      <c r="E29" s="40" t="s">
        <v>67</v>
      </c>
      <c r="F29" s="33"/>
    </row>
    <row r="30" spans="1:6" ht="15.75" customHeight="1">
      <c r="A30" s="29" t="s">
        <v>68</v>
      </c>
      <c r="B30" s="44">
        <f>B31+B32</f>
        <v>0</v>
      </c>
      <c r="C30" s="45"/>
      <c r="D30" s="36"/>
      <c r="E30" s="39"/>
      <c r="F30" s="36"/>
    </row>
    <row r="31" spans="1:6" ht="15.75" customHeight="1">
      <c r="A31" s="29" t="s">
        <v>69</v>
      </c>
      <c r="B31" s="46"/>
      <c r="C31" s="45"/>
      <c r="D31" s="33"/>
      <c r="E31" s="39"/>
      <c r="F31" s="33"/>
    </row>
    <row r="32" spans="1:6" ht="15.75" customHeight="1">
      <c r="A32" s="29" t="s">
        <v>70</v>
      </c>
      <c r="B32" s="46">
        <v>0</v>
      </c>
      <c r="C32" s="45"/>
      <c r="D32" s="30"/>
      <c r="E32" s="39"/>
      <c r="F32" s="30"/>
    </row>
    <row r="33" spans="1:6" ht="15.75" customHeight="1">
      <c r="A33" s="42" t="s">
        <v>71</v>
      </c>
      <c r="B33" s="47">
        <f>B28+B29+B30</f>
        <v>11325946</v>
      </c>
      <c r="C33" s="43" t="s">
        <v>72</v>
      </c>
      <c r="D33" s="33">
        <f>D28+D29</f>
        <v>11325946</v>
      </c>
      <c r="E33" s="43" t="s">
        <v>72</v>
      </c>
      <c r="F33" s="33">
        <f>F28+F29</f>
        <v>11325946</v>
      </c>
    </row>
  </sheetData>
  <sheetProtection/>
  <mergeCells count="1">
    <mergeCell ref="A2:F2"/>
  </mergeCells>
  <printOptions horizontalCentered="1"/>
  <pageMargins left="0.7499062639521802" right="0.7499062639521802" top="0.390229004574573" bottom="0.42980740389486005" header="0.5096585262478807" footer="0.5096585262478807"/>
  <pageSetup horizontalDpi="1200" verticalDpi="12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showZeros="0" tabSelected="1" workbookViewId="0" topLeftCell="A1">
      <pane xSplit="3" ySplit="5" topLeftCell="D6" activePane="bottomRight" state="frozen"/>
      <selection pane="bottomRight" activeCell="E7" sqref="E7"/>
    </sheetView>
  </sheetViews>
  <sheetFormatPr defaultColWidth="7.875" defaultRowHeight="14.25"/>
  <cols>
    <col min="1" max="3" width="5.125" style="11" customWidth="1"/>
    <col min="4" max="4" width="27.75390625" style="12" customWidth="1"/>
    <col min="5" max="5" width="9.25390625" style="12" customWidth="1"/>
    <col min="6" max="10" width="11.125" style="12" customWidth="1"/>
    <col min="11" max="16384" width="7.875" style="12" customWidth="1"/>
  </cols>
  <sheetData>
    <row r="1" spans="1:10" ht="18.75" customHeight="1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0" customFormat="1" ht="24" customHeight="1">
      <c r="A2" s="14" t="s">
        <v>74</v>
      </c>
      <c r="B2" s="15"/>
      <c r="C2" s="15" t="s">
        <v>75</v>
      </c>
      <c r="J2" s="22" t="s">
        <v>3</v>
      </c>
    </row>
    <row r="3" spans="1:10" s="10" customFormat="1" ht="21.75" customHeight="1">
      <c r="A3" s="16" t="s">
        <v>76</v>
      </c>
      <c r="B3" s="16"/>
      <c r="C3" s="16"/>
      <c r="D3" s="17" t="s">
        <v>77</v>
      </c>
      <c r="E3" s="17" t="s">
        <v>78</v>
      </c>
      <c r="F3" s="18" t="s">
        <v>79</v>
      </c>
      <c r="G3" s="19" t="s">
        <v>80</v>
      </c>
      <c r="H3" s="19" t="s">
        <v>81</v>
      </c>
      <c r="I3" s="19" t="s">
        <v>82</v>
      </c>
      <c r="J3" s="18" t="s">
        <v>83</v>
      </c>
    </row>
    <row r="4" spans="1:10" s="10" customFormat="1" ht="21.75" customHeight="1">
      <c r="A4" s="16" t="s">
        <v>84</v>
      </c>
      <c r="B4" s="16" t="s">
        <v>85</v>
      </c>
      <c r="C4" s="16" t="s">
        <v>86</v>
      </c>
      <c r="D4" s="17"/>
      <c r="E4" s="17"/>
      <c r="F4" s="18"/>
      <c r="G4" s="20"/>
      <c r="H4" s="20"/>
      <c r="I4" s="20"/>
      <c r="J4" s="18"/>
    </row>
    <row r="5" spans="1:10" s="10" customFormat="1" ht="21.75" customHeight="1">
      <c r="A5" s="16"/>
      <c r="B5" s="16"/>
      <c r="C5" s="16"/>
      <c r="D5" s="17"/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</row>
    <row r="6" spans="1:10" s="10" customFormat="1" ht="21.75" customHeight="1">
      <c r="A6" s="16"/>
      <c r="B6" s="16"/>
      <c r="C6" s="16"/>
      <c r="D6" s="17" t="s">
        <v>87</v>
      </c>
      <c r="E6" s="17">
        <f>E7+E8+E9+E10+E11+E12+E13+E14</f>
        <v>11325946</v>
      </c>
      <c r="F6" s="17">
        <f>F7+F8+F9+F10+F11+F12+F13+F14</f>
        <v>11325946</v>
      </c>
      <c r="G6" s="17"/>
      <c r="H6" s="17"/>
      <c r="I6" s="17"/>
      <c r="J6" s="17"/>
    </row>
    <row r="7" spans="1:10" s="10" customFormat="1" ht="21.75" customHeight="1">
      <c r="A7" s="16" t="s">
        <v>88</v>
      </c>
      <c r="B7" s="16" t="s">
        <v>89</v>
      </c>
      <c r="C7" s="16" t="s">
        <v>90</v>
      </c>
      <c r="D7" s="17" t="s">
        <v>56</v>
      </c>
      <c r="E7" s="17">
        <f>F7</f>
        <v>8123563</v>
      </c>
      <c r="F7" s="17">
        <f>60848+1438680+6624035</f>
        <v>8123563</v>
      </c>
      <c r="G7" s="17"/>
      <c r="H7" s="17"/>
      <c r="I7" s="17"/>
      <c r="J7" s="17"/>
    </row>
    <row r="8" spans="1:10" s="10" customFormat="1" ht="21.75" customHeight="1">
      <c r="A8" s="16" t="s">
        <v>91</v>
      </c>
      <c r="B8" s="16" t="s">
        <v>92</v>
      </c>
      <c r="C8" s="16" t="s">
        <v>89</v>
      </c>
      <c r="D8" s="17" t="s">
        <v>93</v>
      </c>
      <c r="E8" s="17">
        <f>F8</f>
        <v>257940</v>
      </c>
      <c r="F8" s="17">
        <v>257940</v>
      </c>
      <c r="G8" s="17">
        <f aca="true" t="shared" si="0" ref="G8:J9">G9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</row>
    <row r="9" spans="1:10" s="10" customFormat="1" ht="21.75" customHeight="1">
      <c r="A9" s="16" t="s">
        <v>88</v>
      </c>
      <c r="B9" s="16" t="s">
        <v>89</v>
      </c>
      <c r="C9" s="16" t="s">
        <v>94</v>
      </c>
      <c r="D9" s="21" t="s">
        <v>56</v>
      </c>
      <c r="E9" s="17">
        <f aca="true" t="shared" si="1" ref="E9:E15">SUM(F9:J9)</f>
        <v>475000</v>
      </c>
      <c r="F9" s="17">
        <v>475000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</row>
    <row r="10" spans="1:10" s="10" customFormat="1" ht="21.75" customHeight="1">
      <c r="A10" s="16" t="s">
        <v>88</v>
      </c>
      <c r="B10" s="16" t="s">
        <v>89</v>
      </c>
      <c r="C10" s="16" t="s">
        <v>95</v>
      </c>
      <c r="D10" s="21" t="s">
        <v>96</v>
      </c>
      <c r="E10" s="17">
        <f t="shared" si="1"/>
        <v>100000</v>
      </c>
      <c r="F10" s="17">
        <v>100000</v>
      </c>
      <c r="G10" s="17"/>
      <c r="H10" s="17"/>
      <c r="I10" s="17"/>
      <c r="J10" s="17"/>
    </row>
    <row r="11" spans="1:10" s="10" customFormat="1" ht="21.75" customHeight="1">
      <c r="A11" s="16" t="s">
        <v>91</v>
      </c>
      <c r="B11" s="16" t="s">
        <v>92</v>
      </c>
      <c r="C11" s="16" t="s">
        <v>92</v>
      </c>
      <c r="D11" s="17" t="s">
        <v>97</v>
      </c>
      <c r="E11" s="17">
        <f t="shared" si="1"/>
        <v>1139825</v>
      </c>
      <c r="F11" s="17">
        <v>1139825</v>
      </c>
      <c r="G11" s="17">
        <f aca="true" t="shared" si="2" ref="F11:J12"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</row>
    <row r="12" spans="1:10" s="10" customFormat="1" ht="21.75" customHeight="1">
      <c r="A12" s="16" t="s">
        <v>98</v>
      </c>
      <c r="B12" s="16" t="s">
        <v>99</v>
      </c>
      <c r="C12" s="16" t="s">
        <v>89</v>
      </c>
      <c r="D12" s="17" t="s">
        <v>100</v>
      </c>
      <c r="E12" s="17">
        <f t="shared" si="1"/>
        <v>459968</v>
      </c>
      <c r="F12" s="17">
        <f>441128+18840</f>
        <v>459968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</row>
    <row r="13" spans="1:10" s="10" customFormat="1" ht="21.75" customHeight="1">
      <c r="A13" s="16" t="s">
        <v>101</v>
      </c>
      <c r="B13" s="16" t="s">
        <v>94</v>
      </c>
      <c r="C13" s="16" t="s">
        <v>89</v>
      </c>
      <c r="D13" s="17" t="s">
        <v>102</v>
      </c>
      <c r="E13" s="17">
        <f t="shared" si="1"/>
        <v>754554</v>
      </c>
      <c r="F13" s="17">
        <v>754554</v>
      </c>
      <c r="G13" s="17"/>
      <c r="H13" s="17"/>
      <c r="I13" s="17"/>
      <c r="J13" s="17"/>
    </row>
    <row r="14" spans="1:10" s="10" customFormat="1" ht="21.75" customHeight="1">
      <c r="A14" s="16" t="s">
        <v>91</v>
      </c>
      <c r="B14" s="16" t="s">
        <v>95</v>
      </c>
      <c r="C14" s="16" t="s">
        <v>89</v>
      </c>
      <c r="D14" s="17" t="s">
        <v>103</v>
      </c>
      <c r="E14" s="17">
        <f t="shared" si="1"/>
        <v>15096</v>
      </c>
      <c r="F14" s="17">
        <v>15096</v>
      </c>
      <c r="G14" s="17">
        <f aca="true" t="shared" si="3" ref="F14:J15">G15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</row>
    <row r="15" spans="1:10" s="10" customFormat="1" ht="21.75" customHeight="1">
      <c r="A15" s="16"/>
      <c r="B15" s="16"/>
      <c r="C15" s="16"/>
      <c r="D15" s="21"/>
      <c r="E15" s="17">
        <f t="shared" si="1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</row>
    <row r="16" spans="1:10" s="10" customFormat="1" ht="21.75" customHeight="1">
      <c r="A16" s="16"/>
      <c r="B16" s="16"/>
      <c r="C16" s="16"/>
      <c r="D16" s="21"/>
      <c r="E16" s="17"/>
      <c r="F16" s="17"/>
      <c r="G16" s="17"/>
      <c r="H16" s="17"/>
      <c r="I16" s="17"/>
      <c r="J16" s="17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99062639521802" right="0.7499062639521802" top="0.7901790573841005" bottom="0.9797386297090787" header="0.5096585262478807" footer="0.5096585262478807"/>
  <pageSetup horizontalDpi="1200" verticalDpi="12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X1"/>
    </sheetView>
  </sheetViews>
  <sheetFormatPr defaultColWidth="8.00390625" defaultRowHeight="14.25"/>
  <cols>
    <col min="1" max="1" width="3.50390625" style="0" customWidth="1"/>
  </cols>
  <sheetData>
    <row r="1" spans="1:24" ht="21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6.5" customHeight="1"/>
    <row r="3" spans="1:24" ht="14.25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s="3" t="s">
        <v>105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78</v>
      </c>
      <c r="H4" s="3" t="s">
        <v>111</v>
      </c>
      <c r="I4" s="3"/>
      <c r="J4" s="3" t="s">
        <v>112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25">
      <c r="A5" s="3"/>
      <c r="B5" s="3"/>
      <c r="C5" s="3"/>
      <c r="D5" s="3"/>
      <c r="E5" s="3"/>
      <c r="F5" s="3"/>
      <c r="G5" s="3"/>
      <c r="H5" s="3" t="s">
        <v>113</v>
      </c>
      <c r="I5" s="3" t="s">
        <v>114</v>
      </c>
      <c r="J5" s="3" t="s">
        <v>115</v>
      </c>
      <c r="K5" s="3"/>
      <c r="L5" s="3"/>
      <c r="M5" s="3"/>
      <c r="N5" s="3"/>
      <c r="O5" s="3"/>
      <c r="P5" s="3"/>
      <c r="Q5" s="9" t="s">
        <v>116</v>
      </c>
      <c r="R5" s="9" t="s">
        <v>117</v>
      </c>
      <c r="S5" s="9" t="s">
        <v>82</v>
      </c>
      <c r="T5" s="9" t="s">
        <v>118</v>
      </c>
      <c r="U5" s="9" t="s">
        <v>119</v>
      </c>
      <c r="V5" s="9" t="s">
        <v>120</v>
      </c>
      <c r="W5" s="3" t="s">
        <v>121</v>
      </c>
      <c r="X5" s="3"/>
    </row>
    <row r="6" spans="1:24" ht="45.75" customHeight="1">
      <c r="A6" s="3"/>
      <c r="B6" s="3"/>
      <c r="C6" s="3"/>
      <c r="D6" s="3"/>
      <c r="E6" s="3"/>
      <c r="F6" s="3"/>
      <c r="G6" s="3"/>
      <c r="H6" s="3"/>
      <c r="I6" s="3"/>
      <c r="J6" s="9" t="s">
        <v>122</v>
      </c>
      <c r="K6" s="9" t="s">
        <v>123</v>
      </c>
      <c r="L6" s="9" t="s">
        <v>124</v>
      </c>
      <c r="M6" s="9" t="s">
        <v>125</v>
      </c>
      <c r="N6" s="9" t="s">
        <v>126</v>
      </c>
      <c r="O6" s="9" t="s">
        <v>127</v>
      </c>
      <c r="P6" s="9" t="s">
        <v>128</v>
      </c>
      <c r="Q6" s="9"/>
      <c r="R6" s="9"/>
      <c r="S6" s="9"/>
      <c r="T6" s="9"/>
      <c r="U6" s="9"/>
      <c r="V6" s="9"/>
      <c r="W6" s="9" t="s">
        <v>129</v>
      </c>
      <c r="X6" s="9" t="s">
        <v>130</v>
      </c>
    </row>
    <row r="7" spans="1:24" ht="21.75" customHeight="1">
      <c r="A7" s="4"/>
      <c r="B7" s="4" t="s">
        <v>131</v>
      </c>
      <c r="C7" s="4" t="s">
        <v>131</v>
      </c>
      <c r="D7" s="4" t="s">
        <v>131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.75" customHeight="1">
      <c r="A8" s="3"/>
      <c r="B8" s="3" t="s">
        <v>131</v>
      </c>
      <c r="C8" s="3" t="s">
        <v>131</v>
      </c>
      <c r="D8" s="3" t="s">
        <v>131</v>
      </c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1.75" customHeight="1">
      <c r="A9" s="3"/>
      <c r="B9" s="3"/>
      <c r="C9" s="3"/>
      <c r="D9" s="3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1.75" customHeight="1">
      <c r="A10" s="3"/>
      <c r="B10" s="3"/>
      <c r="C10" s="3"/>
      <c r="D10" s="3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1.75" customHeight="1">
      <c r="A11" s="3"/>
      <c r="B11" s="3"/>
      <c r="C11" s="3"/>
      <c r="D11" s="3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1.75" customHeight="1">
      <c r="A12" s="3"/>
      <c r="B12" s="3"/>
      <c r="C12" s="3"/>
      <c r="D12" s="3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21.75" customHeight="1">
      <c r="A13" s="3"/>
      <c r="B13" s="3"/>
      <c r="C13" s="3"/>
      <c r="D13" s="3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1.75" customHeight="1">
      <c r="A14" s="3"/>
      <c r="B14" s="3"/>
      <c r="C14" s="3"/>
      <c r="D14" s="3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1.75" customHeight="1">
      <c r="A15" s="3"/>
      <c r="B15" s="3"/>
      <c r="C15" s="3"/>
      <c r="D15" s="3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21.75" customHeight="1">
      <c r="A16" s="3"/>
      <c r="B16" s="3"/>
      <c r="C16" s="3"/>
      <c r="D16" s="3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</sheetData>
  <sheetProtection/>
  <mergeCells count="21">
    <mergeCell ref="A1:X1"/>
    <mergeCell ref="A3:X3"/>
    <mergeCell ref="H4:I4"/>
    <mergeCell ref="J4:X4"/>
    <mergeCell ref="J5:P5"/>
    <mergeCell ref="W5:X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Q5:Q6"/>
    <mergeCell ref="R5:R6"/>
    <mergeCell ref="S5:S6"/>
    <mergeCell ref="T5:T6"/>
    <mergeCell ref="U5:U6"/>
    <mergeCell ref="V5:V6"/>
  </mergeCells>
  <printOptions/>
  <pageMargins left="0.7499062639521802" right="0.7499062639521802" top="0.999874956025852" bottom="0.999874956025852" header="0.5096585262478807" footer="0.5096585262478807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刘锋</cp:lastModifiedBy>
  <cp:lastPrinted>2014-03-24T02:48:55Z</cp:lastPrinted>
  <dcterms:created xsi:type="dcterms:W3CDTF">2009-08-13T07:30:12Z</dcterms:created>
  <dcterms:modified xsi:type="dcterms:W3CDTF">2019-06-26T03:23:21Z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